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vserveris\sekretores\2024 m\12-19 Taryba\po tarybos\"/>
    </mc:Choice>
  </mc:AlternateContent>
  <bookViews>
    <workbookView xWindow="0" yWindow="0" windowWidth="28800" windowHeight="11910" activeTab="7"/>
  </bookViews>
  <sheets>
    <sheet name="pajamos (1)" sheetId="11" r:id="rId1"/>
    <sheet name="įmokos(2)" sheetId="25" r:id="rId2"/>
    <sheet name="savivaldybės funkcijos(3)" sheetId="24" r:id="rId3"/>
    <sheet name="v-f(4)" sheetId="29" r:id="rId4"/>
    <sheet name="ugdymo reikmėms(5)" sheetId="28" r:id="rId5"/>
    <sheet name="kt_ dotacijos (6)" sheetId="21" r:id="rId6"/>
    <sheet name="biud_ist_pajamos(7)" sheetId="26" r:id="rId7"/>
    <sheet name="programos(9)" sheetId="6" r:id="rId8"/>
  </sheets>
  <definedNames>
    <definedName name="_xlnm.Print_Titles" localSheetId="6">'biud_ist_pajamos(7)'!$8:$8</definedName>
    <definedName name="_xlnm.Print_Titles" localSheetId="1">'įmokos(2)'!$7:$7</definedName>
    <definedName name="_xlnm.Print_Titles" localSheetId="5">'kt_ dotacijos (6)'!$8:$8</definedName>
    <definedName name="_xlnm.Print_Titles" localSheetId="0">'pajamos (1)'!$7:$7</definedName>
    <definedName name="_xlnm.Print_Titles" localSheetId="2">'savivaldybės funkcijos(3)'!$8:$8</definedName>
    <definedName name="_xlnm.Print_Titles" localSheetId="4">'ugdymo reikmėms(5)'!$8:$8</definedName>
    <definedName name="_xlnm.Print_Titles" localSheetId="3">'v-f(4)'!$8:$8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41" i="24" l="1"/>
  <c r="E37" i="24" l="1"/>
  <c r="E20" i="21" l="1"/>
  <c r="D10" i="6" l="1"/>
  <c r="E11" i="24" l="1"/>
  <c r="C25" i="11" l="1"/>
  <c r="E36" i="24"/>
  <c r="E42" i="24"/>
  <c r="D15" i="6" s="1"/>
  <c r="E32" i="26" l="1"/>
  <c r="D30" i="25"/>
  <c r="E30" i="25"/>
  <c r="C28" i="25"/>
  <c r="C8" i="11" l="1"/>
  <c r="C27" i="25" l="1"/>
  <c r="E19" i="21" l="1"/>
  <c r="E18" i="21"/>
  <c r="E21" i="21" l="1"/>
  <c r="D12" i="6"/>
  <c r="E33" i="26"/>
  <c r="E31" i="26"/>
  <c r="E30" i="26"/>
  <c r="E40" i="24" l="1"/>
  <c r="D13" i="6" s="1"/>
  <c r="E39" i="24"/>
  <c r="E38" i="24"/>
  <c r="D14" i="6" l="1"/>
  <c r="E43" i="24"/>
  <c r="F30" i="25" l="1"/>
  <c r="C22" i="25"/>
  <c r="C23" i="25"/>
  <c r="C20" i="25" l="1"/>
  <c r="C21" i="25"/>
  <c r="C29" i="25" l="1"/>
  <c r="C18" i="25"/>
  <c r="C17" i="25"/>
  <c r="C16" i="25"/>
  <c r="C15" i="25"/>
  <c r="C14" i="25"/>
  <c r="C13" i="25"/>
  <c r="C12" i="25"/>
  <c r="C11" i="25"/>
  <c r="C10" i="25"/>
  <c r="E10" i="29" l="1"/>
  <c r="D11" i="6" s="1"/>
  <c r="C26" i="25" l="1"/>
  <c r="C25" i="25"/>
  <c r="C19" i="25" l="1"/>
  <c r="E11" i="29" l="1"/>
  <c r="E34" i="26" l="1"/>
  <c r="C9" i="25" l="1"/>
  <c r="D17" i="6" l="1"/>
  <c r="E18" i="28"/>
  <c r="D9" i="6" s="1"/>
  <c r="D16" i="6" s="1"/>
  <c r="E45" i="24"/>
  <c r="C24" i="25"/>
  <c r="C30" i="25" l="1"/>
  <c r="D18" i="6" l="1"/>
</calcChain>
</file>

<file path=xl/sharedStrings.xml><?xml version="1.0" encoding="utf-8"?>
<sst xmlns="http://schemas.openxmlformats.org/spreadsheetml/2006/main" count="343" uniqueCount="198">
  <si>
    <t>Iš viso</t>
  </si>
  <si>
    <t>Savivaldybės administracija</t>
  </si>
  <si>
    <t>IŠ VISO:</t>
  </si>
  <si>
    <t xml:space="preserve">Programos pavadinimas </t>
  </si>
  <si>
    <t>Programos kodas</t>
  </si>
  <si>
    <t>Eil.Nr.</t>
  </si>
  <si>
    <t>Pajamų pavadinimas</t>
  </si>
  <si>
    <t>IŠ VISO</t>
  </si>
  <si>
    <t xml:space="preserve">Asignavimų valdytojo pavadinimas </t>
  </si>
  <si>
    <t>Priemonės pavadinimas</t>
  </si>
  <si>
    <t>Socialiai saugios ir sveikos aplinkos kūrimo programa</t>
  </si>
  <si>
    <t>Eil. Nr.</t>
  </si>
  <si>
    <t xml:space="preserve">              IŠ VISO:</t>
  </si>
  <si>
    <t>tūkst. Eur</t>
  </si>
  <si>
    <t xml:space="preserve">IŠ VISO ASIGNAVIMŲ </t>
  </si>
  <si>
    <t>Dotacijos:</t>
  </si>
  <si>
    <t>iš jų: paskolų grąžinimas</t>
  </si>
  <si>
    <t>IŠ VISO ASIGNAVIMŲ (9eil.-10eil.)</t>
  </si>
  <si>
    <t>iš jų - paskolų grąžinimas</t>
  </si>
  <si>
    <t xml:space="preserve">Iš viso </t>
  </si>
  <si>
    <t xml:space="preserve">Plungės rajono savivaldybės </t>
  </si>
  <si>
    <t>9 priedas</t>
  </si>
  <si>
    <t>004</t>
  </si>
  <si>
    <t>Iš viso 004 programai</t>
  </si>
  <si>
    <t xml:space="preserve">3 priedas      </t>
  </si>
  <si>
    <t>6 priedas</t>
  </si>
  <si>
    <t>1 priedas</t>
  </si>
  <si>
    <t>PLUNGĖS RAJONO SAVIVALDYBĖS 2024 METŲ BIUDŽETO PAJAMŲ PAKEITIMAI (PADIDINTA+, SUMAŽINTA -)</t>
  </si>
  <si>
    <t>ASIGNAVIMŲ SAVARANKIŠKOSIOMS SAVIVALDYBĖS FUNKCIJOMS VYKDYTI 2024 METAIS PASKIRSTYMO PAKEITIMAI (PADIDINTA+, SUMAŽINTA -)</t>
  </si>
  <si>
    <t>2024 METŲ KITŲ  DOTACIJŲ PASKIRSTYMO PAKEITIMAI (PADIDINTA+, SUMAŽINTA -)</t>
  </si>
  <si>
    <t>PLUNGĖS RAJONO SAVIVALDYBĖS 2024 METŲ BIUDŽETO ASIGNAVIMŲ PASKIRSTYMO PAGAL 2024-2026 METŲ STRATEGINIO VEIKLOS PLANO PROGRAMAS PAKEITIMAI (PADIDINTA+, SUMAŽINTA -)</t>
  </si>
  <si>
    <t>001</t>
  </si>
  <si>
    <t xml:space="preserve">                        </t>
  </si>
  <si>
    <t xml:space="preserve">                                       </t>
  </si>
  <si>
    <t xml:space="preserve"> </t>
  </si>
  <si>
    <t>2 priedas</t>
  </si>
  <si>
    <t>BIUDŽETINIŲ ĮSTAIGŲ  PAJAMŲ UŽ PREKES, TEIKIAMAS PASLAUGAS IR TURTO NUOMĄ ĮMOKŲ 2024 M.  Į SAVIVALDYBĖS BIUDŽETĄ PAKEITIMAI (PADIDINTA+, SUMAŽINTA -)</t>
  </si>
  <si>
    <t>Eil.   Nr.</t>
  </si>
  <si>
    <t>Įstaigos pavadinimas</t>
  </si>
  <si>
    <t>Pajamos už prekes ir paslaugas</t>
  </si>
  <si>
    <t>Pajamos už ilgalaikio ir trumpalaikio materialiojo turto nuomą</t>
  </si>
  <si>
    <t>Įmokos už išlaikymą švietimo, socialinės apsaugos ir kitose įstaigose</t>
  </si>
  <si>
    <t>7 priedas</t>
  </si>
  <si>
    <t>2024 METŲ BIUDŽETINIŲ ĮSTAIGŲ GAUNAMŲ LĖŠŲ IR PAJAMŲ UŽ NUOMĄ   PASKIRSTYMO PAKEITIMAI (PADIDINTA+, SUMAŽINTA -)</t>
  </si>
  <si>
    <t>Iš viso 001 programai</t>
  </si>
  <si>
    <t>Ugdymo kokybės, sporto ir modernios aplinkos užtikrinimo programa</t>
  </si>
  <si>
    <t>002</t>
  </si>
  <si>
    <t>Iš viso 002 programai</t>
  </si>
  <si>
    <t>Ekonominės ir projektinės veiklos programa</t>
  </si>
  <si>
    <t>007</t>
  </si>
  <si>
    <t>Iš viso 007 programai</t>
  </si>
  <si>
    <t>Savivaldybės veiklos valdymo programa</t>
  </si>
  <si>
    <t>006</t>
  </si>
  <si>
    <t>Kultūros ir turizmo programa</t>
  </si>
  <si>
    <t>Iš viso 006 programai</t>
  </si>
  <si>
    <t>Biudžetinių įstaigų pajamos už prekes ir paslaugas</t>
  </si>
  <si>
    <t>5 priedas</t>
  </si>
  <si>
    <t>2024 METŲ VALSTYBĖS BIUDŽETO SPECIALIOSIOS TIKSLINĖS DOTACIJOS,  SKIRIAMOS UGDYMO REIKMĖMS FINANSUOTI, PASKIRSTYMO PAKEITIMAI (PADIDINTA+, SUMAŽINTA -)</t>
  </si>
  <si>
    <t>Akademiko Adolfo Jucio progimnazija</t>
  </si>
  <si>
    <t>Senamiesčio mokykla</t>
  </si>
  <si>
    <t>Ugdymo kokybės užtikrinimas (TP)</t>
  </si>
  <si>
    <t>Žemaičių dailės muziejaus veikla (TP)</t>
  </si>
  <si>
    <t>Lopšelis-darželis „Vyturėlis“</t>
  </si>
  <si>
    <t>Lopšelio-darželio „Vyturėlis“ veikla (TP)</t>
  </si>
  <si>
    <t>Lopšelis-darželis „Rūtelė“</t>
  </si>
  <si>
    <t>Lopšelio-darželio „Rūtelė“ veikla (TP)</t>
  </si>
  <si>
    <t>46.48</t>
  </si>
  <si>
    <t>Seniūnijų veikla (TP)</t>
  </si>
  <si>
    <t>Plungės r. Žemaitijos kadetų gimnazija</t>
  </si>
  <si>
    <t>Sporto ir rekreacijos centras</t>
  </si>
  <si>
    <t>Lopšelis-darželis „Nykštukas“</t>
  </si>
  <si>
    <t>Lopšelio-darželio „Nykštukas“ veikla (TP)</t>
  </si>
  <si>
    <t>Lopšelis-darželis „Raudonkepuraitė“</t>
  </si>
  <si>
    <t>Lopšelio-darželio „Raudonkepuraitė“ veikla (TP)</t>
  </si>
  <si>
    <t>„Babrungo“ progimnazija</t>
  </si>
  <si>
    <t>„Babrungo“ progimnazijos veikla (TP)</t>
  </si>
  <si>
    <t>Liepijų mokykla</t>
  </si>
  <si>
    <t xml:space="preserve">Žemaičių dailės muziejus </t>
  </si>
  <si>
    <t>4 priedas</t>
  </si>
  <si>
    <t>2024 METŲ VALSTYBĖS BIUDŽETO SPECIALIOSIOS TIKSLINĖS DOTACIJOS,  SKIRIAMOS VALSTYBINĖMS (VALSTYBĖS PERDUOTOMS SAVIVALDYBĖMS) FUNKCIJOMS ATLIKTI, PASKIRSTYMO PAKEITIMAI (PADIDINTA+, SUMAŽINTA -)</t>
  </si>
  <si>
    <t>Socialinės paramos organizavimas užsieniečių integracijai (TP)</t>
  </si>
  <si>
    <t>46.24</t>
  </si>
  <si>
    <t>Savivaldybės teikiamos paramos organizavimas  (TP)</t>
  </si>
  <si>
    <t>Savivaldybės administracijos veikla (TP)</t>
  </si>
  <si>
    <t>7.33</t>
  </si>
  <si>
    <t>Europos Sąjungos, kitos tarptautinės finansinės paramos  lėšos</t>
  </si>
  <si>
    <t>M.Oginskio meno mokykla</t>
  </si>
  <si>
    <t>Visuomenės sveikatos biuras</t>
  </si>
  <si>
    <t>Investicijų ir kitų projektų vykdymas (naujo finansavimo  periodo  (PP)  (ES lėšos)</t>
  </si>
  <si>
    <t>Paslaugų ir švietimo pagalbos centras</t>
  </si>
  <si>
    <t>Paslaugų ir švietimo pagalbos centro veikla (TP)</t>
  </si>
  <si>
    <t>Lopšelis-darželis „Pasaka“</t>
  </si>
  <si>
    <t>Lopšelio-darželio „Pasaka“ veikla (TP)</t>
  </si>
  <si>
    <t>Lopšelis-darželis „Saulutė“</t>
  </si>
  <si>
    <t>Lopšelio-darželio „Saulutė“ veikla (TP)</t>
  </si>
  <si>
    <t>M.Oginskio meno mokyklos veikla (TP)</t>
  </si>
  <si>
    <t>Platelių meno mokykla</t>
  </si>
  <si>
    <t>Kulių kultūros centras</t>
  </si>
  <si>
    <t>46.4</t>
  </si>
  <si>
    <t>46.47</t>
  </si>
  <si>
    <t>005</t>
  </si>
  <si>
    <t>Komunalinių atliekų surinkimui ir tvarkymui (TP)</t>
  </si>
  <si>
    <t>Iš viso 005 programai</t>
  </si>
  <si>
    <t>Aplinkos apsaugos  programa</t>
  </si>
  <si>
    <t>46.38</t>
  </si>
  <si>
    <t>Socialinėms pašalpoms ir kompensacijoms skaičiuoti ir mokėti (TP)</t>
  </si>
  <si>
    <t xml:space="preserve">tarybos 2024 m. gruodžio 19 d. </t>
  </si>
  <si>
    <t xml:space="preserve">tarybos 2024 m. gruodžio  19 d. </t>
  </si>
  <si>
    <t>Specialiojo ugdymo centras</t>
  </si>
  <si>
    <t>Šateikių kultūros centras</t>
  </si>
  <si>
    <t>Savivaldybės Kontrolės ir audito tarnyba</t>
  </si>
  <si>
    <t>Savivaldybės Kontrolės ir audito tarnybos darbo užtikrinimas (TP)</t>
  </si>
  <si>
    <t>Socialinės reabilitacijos paslaugų neįgaliesiems bendruomenėje teikimas (TP)</t>
  </si>
  <si>
    <t>7.2</t>
  </si>
  <si>
    <t xml:space="preserve">socialinei paramai mokiniams </t>
  </si>
  <si>
    <t>Socialinei paramai mokiniams (TP)</t>
  </si>
  <si>
    <t>7.58</t>
  </si>
  <si>
    <t>atliekų tvarkymo centro projektams įgyvendinti</t>
  </si>
  <si>
    <t>Investicijų ir kitų projektų vykdymas (naujo finansavimo  periodo  (PP)</t>
  </si>
  <si>
    <t>7.36</t>
  </si>
  <si>
    <t xml:space="preserve">būstų nuomai iš fizinių ar juridinių  asmenų apmokėti </t>
  </si>
  <si>
    <t>Savivaldybės ir socialinio būsto fondo plėtra (PP)</t>
  </si>
  <si>
    <t>7.37</t>
  </si>
  <si>
    <t xml:space="preserve">vienkartinėms išmokoms įsikurti gyvenamojoje vietoje savivaldybės teritorijoje ir (ar) mėnesinėms kompensacijoms atlyginimui švietimo teikėjui už  vaiko, ugdymo pagal ikimokyklinio ar priešmokyklinio ugdymo programas, išlaikymą apmokėti mokėti ir administruoti </t>
  </si>
  <si>
    <t>7.38</t>
  </si>
  <si>
    <t>kompensacijoms už būsto suteikimą užsieniečiams, pasitraukusiems iš Ukrainos dėl Rusijos Federacijos karinės agresijos, finansuoti</t>
  </si>
  <si>
    <t>46.61</t>
  </si>
  <si>
    <t>Sporto ir rekreacijos centras (Baseinas)</t>
  </si>
  <si>
    <t>46.27</t>
  </si>
  <si>
    <t>Bendruomenės centro programos įgyvendinimas (TP)</t>
  </si>
  <si>
    <t>46.28</t>
  </si>
  <si>
    <t>46.36</t>
  </si>
  <si>
    <t>„Plungės būstas" programos įgyvendinimas (TP)</t>
  </si>
  <si>
    <t>46.40</t>
  </si>
  <si>
    <t>Miesto šventės ir kitų reprezentacinių renginių organizavimas (TP)</t>
  </si>
  <si>
    <t>46.44</t>
  </si>
  <si>
    <t>Pasiruošimas dainų šventei (TP)</t>
  </si>
  <si>
    <t>46.45</t>
  </si>
  <si>
    <t>Lietuvos kultūros tarybos ir kitų kultūrinių projektų rėmimas (PP)</t>
  </si>
  <si>
    <t>46.49</t>
  </si>
  <si>
    <t>Mero rezervas (TP)</t>
  </si>
  <si>
    <t>46.35</t>
  </si>
  <si>
    <t>Ligoninės programos įgyvendinimas (PP)</t>
  </si>
  <si>
    <t>Mokinių aprūpinimas IKT bendrojo ugdymo mokyklose  (PP)(ES lėšos)</t>
  </si>
  <si>
    <t>7.57</t>
  </si>
  <si>
    <t>asmenų, pradėjusių gauti ilgalaikę socialinę globą iki 2007 m. sausio 1 d. iš apskričių viršininkų perduotose įstaigose, bendrųjų ir specialiųjų socialinių paslaugų finansavimui</t>
  </si>
  <si>
    <t>Socialinėms paslaugoms (TP)</t>
  </si>
  <si>
    <t>7.31</t>
  </si>
  <si>
    <t>akredituotai socialinei reabilitacijai neįgaliesiems bendruomenėje organizuoti, teikti ir administruoti</t>
  </si>
  <si>
    <t>Žemaitijos kadetų gimnazijos veikla</t>
  </si>
  <si>
    <t>Akademiko Adolfo Jucio progimnazijos veikla (TP)</t>
  </si>
  <si>
    <t>Liepijų mokyklos veikla (TP)</t>
  </si>
  <si>
    <t>Senamiesčio mokyklos veikla (TP)</t>
  </si>
  <si>
    <t>Specialiojo ugdymo centro veikla (TP)</t>
  </si>
  <si>
    <t>Platelių meno mokyklos veikla (TP)</t>
  </si>
  <si>
    <t>Sporto ir rekreacijos centro veikla (TP)</t>
  </si>
  <si>
    <t>Visuomenės sveikatos biuro veikla (TP)</t>
  </si>
  <si>
    <t>Šateikių kultūros centro veikla (TP)</t>
  </si>
  <si>
    <t>Krizių centras</t>
  </si>
  <si>
    <t>Kulių kultūros centro veikla (TP)</t>
  </si>
  <si>
    <t>Žemaičių Kalvarijos kultūros centras</t>
  </si>
  <si>
    <t>Žemaičių Kalvarijos kultūros centro veikla (TP)</t>
  </si>
  <si>
    <t>7.52</t>
  </si>
  <si>
    <t xml:space="preserve">savivaldybių administracijoms 2024 m., siekiant padengti jų išlaidas, patirtas teikiant paramą būstui išsinuomoti pagal Lietuvos Respublikos paramos būstui įsigyti ar išsinuomoti įstatymą užsieniečiams, pasitraukusiems iš Ukrainos dėl Rusijos federacijos karinių veiksmų Ukrainoje, padengti </t>
  </si>
  <si>
    <t>46.1</t>
  </si>
  <si>
    <t>Jaunimo veiklos programos įgyvendinimas (TP)</t>
  </si>
  <si>
    <t>7.50</t>
  </si>
  <si>
    <t>7.49</t>
  </si>
  <si>
    <t>Žlibinų kultūros centras</t>
  </si>
  <si>
    <t>Žlibinų kultūros centro veikla (TP)</t>
  </si>
  <si>
    <t>46.54</t>
  </si>
  <si>
    <t>Iš viso 008 programai</t>
  </si>
  <si>
    <t>Savivaldybės infrastruktūros objektų plėtra (PP)</t>
  </si>
  <si>
    <t>008</t>
  </si>
  <si>
    <t>Infrastruktūros objektų priežiūros ir ūkinių subjektų rėmimo programa</t>
  </si>
  <si>
    <t xml:space="preserve">savivaldybių administracijoms išlaidoms, patirtoms 2024 m.  teikiant socialinę pašalpą, būsto šildymo išlaidų, geriamojo vandens išlaidų ir karšto vandens išlaidų kompensacijas, skiriamas vadovaujantis Lietuvos Respublikos piniginės socialinės paramos nepasiturintiems gyventojams įstatymu, Ukrainos gyventojams, nukentėjusiems dėl Rusijos federacijos karinės agresijos prieš Ukrainą, padengti </t>
  </si>
  <si>
    <r>
      <t xml:space="preserve">savivaldybių administracijoms išlaidoms, patirtoms 2024 m. mokant laidojimo pašalpą pagal Lietuvos Respublikos paramos mirties atveju įstatymą ir teikiant socialinę paramą mokiniams pagal Lietuvos Respublikos socialinės paramos mokiniams įstatymą Ukrainos gyventojams, nukentėjusiems dėl Rusijos federacijos karinės agresijos prieš Ukrainą, padengti  </t>
    </r>
    <r>
      <rPr>
        <i/>
        <sz val="11"/>
        <rFont val="Times New Roman"/>
        <family val="1"/>
        <charset val="186"/>
      </rPr>
      <t/>
    </r>
  </si>
  <si>
    <t>ILTE grąžintinos dotacijos  (TP)</t>
  </si>
  <si>
    <t>46.20</t>
  </si>
  <si>
    <t>Plungės dekanato aptarnaujamų parapijų rėmimas (TP)</t>
  </si>
  <si>
    <t>46.25</t>
  </si>
  <si>
    <t>Vaikų dienos centrų programų rėmimas (TP)</t>
  </si>
  <si>
    <t>46.31</t>
  </si>
  <si>
    <t>46.56</t>
  </si>
  <si>
    <t>Savivaldybės vietinės reikšmės kelių (gatvių) bei eismo saugumo priemonių plėtra, prisidedant prie darnaus judumo (PP)</t>
  </si>
  <si>
    <t>7.30</t>
  </si>
  <si>
    <t>asmeninei pagalbai teikti ir administruoti</t>
  </si>
  <si>
    <t>Socialinių paslaugų centras</t>
  </si>
  <si>
    <t>Socialinių paslaugų centro veikla (TP)</t>
  </si>
  <si>
    <t>7.51</t>
  </si>
  <si>
    <r>
      <t xml:space="preserve">savivaldybių administracijoms 2024 m., siekiant padengti jų išlaidas, patirtas teikiant specialiąsias socialines paslaugas </t>
    </r>
    <r>
      <rPr>
        <sz val="11"/>
        <color rgb="FF000000"/>
        <rFont val="Times New Roman"/>
        <family val="1"/>
        <charset val="186"/>
      </rPr>
      <t>u</t>
    </r>
    <r>
      <rPr>
        <sz val="11"/>
        <rFont val="Times New Roman"/>
        <family val="1"/>
        <charset val="186"/>
      </rPr>
      <t>žsieniečiams, pasitraukusiems iš Ukrainos dėl Rusijos Federacijos karinių veiksmų Ukrainoje</t>
    </r>
    <r>
      <rPr>
        <sz val="11"/>
        <color rgb="FFFF0000"/>
        <rFont val="Times New Roman"/>
        <family val="1"/>
        <charset val="186"/>
      </rPr>
      <t xml:space="preserve"> </t>
    </r>
    <r>
      <rPr>
        <i/>
        <sz val="11"/>
        <color theme="1"/>
        <rFont val="Times New Roman"/>
        <family val="1"/>
        <charset val="186"/>
      </rPr>
      <t/>
    </r>
  </si>
  <si>
    <t>46.10</t>
  </si>
  <si>
    <t>Projektinės veiklos organizavimas (TP)</t>
  </si>
  <si>
    <t>46.18</t>
  </si>
  <si>
    <t>Investicijų ir kitų projektų vykdymas (naujo finansavimo  periodo  (PP)  (savivaldybės biudžeto lėšos)</t>
  </si>
  <si>
    <t>46.51</t>
  </si>
  <si>
    <t>Savivaldybės turto valdymas (PP)</t>
  </si>
  <si>
    <t>sprendimo Nr. T1-299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</si>
</sst>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_(* #,##0.00_);_(* \(#,##0.00\);_(* &quot;-&quot;??_);_(@_)"/>
    <numFmt numFmtId="165" formatCode="_-* #,##0.00\ &quot;Lt&quot;_-;\-* #,##0.00\ &quot;Lt&quot;_-;_-* &quot;-&quot;??\ &quot;Lt&quot;_-;_-@_-"/>
    <numFmt numFmtId="166" formatCode="_-* #,##0.00\ _L_t_-;\-* #,##0.00\ _L_t_-;_-* &quot;-&quot;??\ _L_t_-;_-@_-"/>
    <numFmt numFmtId="167" formatCode="0.0"/>
    <numFmt numFmtId="168" formatCode="0.000"/>
  </numFmts>
  <fonts count="19"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1"/>
      <name val="Times New Roman"/>
      <family val="1"/>
      <charset val="186"/>
    </font>
    <font>
      <b/>
      <sz val="11"/>
      <name val="Times New Roman"/>
      <family val="1"/>
      <charset val="186"/>
    </font>
    <font>
      <sz val="10"/>
      <name val="Arial"/>
      <family val="2"/>
      <charset val="186"/>
    </font>
    <font>
      <sz val="10"/>
      <name val="Arial"/>
      <family val="2"/>
    </font>
    <font>
      <sz val="10"/>
      <name val="Times New Roman Baltic"/>
      <charset val="186"/>
    </font>
    <font>
      <sz val="11"/>
      <color theme="1"/>
      <name val="Calibri"/>
      <family val="2"/>
      <charset val="186"/>
      <scheme val="minor"/>
    </font>
    <font>
      <b/>
      <sz val="11"/>
      <color indexed="8"/>
      <name val="Times New Roman"/>
      <family val="1"/>
      <charset val="186"/>
    </font>
    <font>
      <b/>
      <sz val="11"/>
      <color indexed="9"/>
      <name val="Times New Roman"/>
      <family val="1"/>
      <charset val="186"/>
    </font>
    <font>
      <sz val="11"/>
      <color indexed="9"/>
      <name val="Times New Roman"/>
      <family val="1"/>
      <charset val="186"/>
    </font>
    <font>
      <sz val="11"/>
      <color indexed="8"/>
      <name val="Times New Roman"/>
      <family val="1"/>
      <charset val="186"/>
    </font>
    <font>
      <i/>
      <sz val="11"/>
      <name val="Times New Roman"/>
      <family val="1"/>
      <charset val="186"/>
    </font>
    <font>
      <sz val="11"/>
      <color rgb="FF000000"/>
      <name val="Times New Roman"/>
      <family val="1"/>
      <charset val="186"/>
    </font>
    <font>
      <sz val="11"/>
      <color rgb="FFFF0000"/>
      <name val="Times New Roman"/>
      <family val="1"/>
      <charset val="186"/>
    </font>
    <font>
      <i/>
      <sz val="11"/>
      <color theme="1"/>
      <name val="Times New Roman"/>
      <family val="1"/>
      <charset val="186"/>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19">
    <xf numFmtId="0" fontId="0" fillId="0" borderId="0"/>
    <xf numFmtId="164" fontId="8" fillId="0" borderId="0" applyFont="0" applyFill="0" applyBorder="0" applyAlignment="0" applyProtection="0"/>
    <xf numFmtId="166" fontId="8" fillId="0" borderId="0" applyFont="0" applyFill="0" applyBorder="0" applyAlignment="0" applyProtection="0"/>
    <xf numFmtId="165" fontId="7" fillId="0" borderId="0" applyFont="0" applyFill="0" applyBorder="0" applyAlignment="0" applyProtection="0"/>
    <xf numFmtId="165" fontId="9" fillId="0" borderId="0" applyFont="0" applyFill="0" applyBorder="0" applyAlignment="0" applyProtection="0"/>
    <xf numFmtId="0" fontId="9" fillId="0" borderId="0"/>
    <xf numFmtId="0" fontId="8" fillId="0" borderId="0"/>
    <xf numFmtId="0" fontId="10" fillId="0" borderId="0"/>
    <xf numFmtId="0" fontId="9" fillId="0" borderId="0"/>
    <xf numFmtId="0" fontId="4" fillId="0" borderId="0"/>
    <xf numFmtId="43" fontId="8" fillId="0" borderId="0" applyFont="0" applyFill="0" applyBorder="0" applyAlignment="0" applyProtection="0"/>
    <xf numFmtId="165" fontId="4" fillId="0" borderId="0" applyFont="0" applyFill="0" applyBorder="0" applyAlignment="0" applyProtection="0"/>
    <xf numFmtId="0" fontId="3" fillId="0" borderId="0"/>
    <xf numFmtId="0" fontId="2" fillId="0" borderId="0"/>
    <xf numFmtId="43" fontId="8" fillId="0" borderId="0" applyFont="0" applyFill="0" applyBorder="0" applyAlignment="0" applyProtection="0"/>
    <xf numFmtId="0" fontId="2" fillId="0" borderId="0"/>
    <xf numFmtId="0" fontId="1" fillId="0" borderId="0"/>
    <xf numFmtId="43" fontId="8" fillId="0" borderId="0" applyFont="0" applyFill="0" applyBorder="0" applyAlignment="0" applyProtection="0"/>
    <xf numFmtId="0" fontId="1" fillId="0" borderId="0"/>
  </cellStyleXfs>
  <cellXfs count="149">
    <xf numFmtId="0" fontId="0" fillId="0" borderId="0" xfId="0"/>
    <xf numFmtId="0" fontId="5" fillId="0" borderId="1" xfId="0" applyFont="1" applyFill="1" applyBorder="1" applyAlignment="1">
      <alignment horizontal="center"/>
    </xf>
    <xf numFmtId="0" fontId="5" fillId="0" borderId="0" xfId="0" applyFont="1" applyFill="1"/>
    <xf numFmtId="0" fontId="5" fillId="0" borderId="0" xfId="0" applyNumberFormat="1" applyFont="1" applyFill="1" applyAlignment="1">
      <alignment vertical="justify"/>
    </xf>
    <xf numFmtId="0" fontId="5" fillId="0" borderId="1" xfId="0" applyFont="1" applyFill="1" applyBorder="1" applyAlignment="1">
      <alignment horizontal="left" wrapText="1"/>
    </xf>
    <xf numFmtId="2" fontId="5" fillId="0" borderId="0" xfId="0" applyNumberFormat="1" applyFont="1" applyFill="1"/>
    <xf numFmtId="2" fontId="5" fillId="0" borderId="1" xfId="0" applyNumberFormat="1" applyFont="1" applyFill="1" applyBorder="1" applyAlignment="1">
      <alignment horizontal="center"/>
    </xf>
    <xf numFmtId="0" fontId="5" fillId="0" borderId="0" xfId="0" applyNumberFormat="1" applyFont="1" applyFill="1" applyAlignment="1">
      <alignment horizontal="right" vertical="justify"/>
    </xf>
    <xf numFmtId="0" fontId="5" fillId="0" borderId="1" xfId="0" applyNumberFormat="1" applyFont="1" applyFill="1" applyBorder="1" applyAlignment="1">
      <alignment horizontal="center"/>
    </xf>
    <xf numFmtId="0" fontId="5" fillId="0" borderId="1" xfId="0" applyFont="1" applyFill="1" applyBorder="1" applyAlignment="1">
      <alignment wrapText="1"/>
    </xf>
    <xf numFmtId="0" fontId="6" fillId="0" borderId="1" xfId="0" applyFont="1" applyFill="1" applyBorder="1" applyAlignment="1">
      <alignment wrapText="1"/>
    </xf>
    <xf numFmtId="0" fontId="5" fillId="0" borderId="0" xfId="0" applyFont="1" applyFill="1" applyAlignment="1">
      <alignment horizontal="left"/>
    </xf>
    <xf numFmtId="168" fontId="5" fillId="0" borderId="1" xfId="0" applyNumberFormat="1" applyFont="1" applyFill="1" applyBorder="1" applyAlignment="1">
      <alignment horizontal="right"/>
    </xf>
    <xf numFmtId="49" fontId="5" fillId="0" borderId="3" xfId="0" applyNumberFormat="1" applyFont="1" applyFill="1" applyBorder="1" applyAlignment="1">
      <alignment horizontal="center" vertical="center"/>
    </xf>
    <xf numFmtId="0" fontId="5" fillId="0" borderId="0" xfId="0" applyFont="1" applyFill="1" applyBorder="1" applyAlignment="1">
      <alignment horizontal="left" wrapText="1"/>
    </xf>
    <xf numFmtId="168" fontId="5" fillId="0" borderId="0" xfId="0" applyNumberFormat="1" applyFont="1" applyFill="1"/>
    <xf numFmtId="0" fontId="5" fillId="0" borderId="1" xfId="0" applyFont="1" applyFill="1" applyBorder="1" applyAlignment="1">
      <alignment vertical="center" wrapText="1"/>
    </xf>
    <xf numFmtId="0" fontId="5" fillId="0" borderId="0" xfId="0" applyNumberFormat="1" applyFont="1" applyFill="1" applyBorder="1" applyAlignment="1">
      <alignment vertical="center" wrapText="1"/>
    </xf>
    <xf numFmtId="0" fontId="5" fillId="0" borderId="0" xfId="0" applyFont="1" applyFill="1" applyBorder="1" applyAlignment="1">
      <alignment wrapText="1"/>
    </xf>
    <xf numFmtId="168" fontId="5" fillId="0" borderId="1" xfId="0" applyNumberFormat="1" applyFont="1" applyFill="1" applyBorder="1" applyAlignment="1">
      <alignment horizontal="right" wrapText="1"/>
    </xf>
    <xf numFmtId="168" fontId="6" fillId="0" borderId="1" xfId="0" applyNumberFormat="1" applyFont="1" applyFill="1" applyBorder="1" applyAlignment="1">
      <alignment horizontal="right" wrapText="1"/>
    </xf>
    <xf numFmtId="0" fontId="5" fillId="0" borderId="2" xfId="0" applyNumberFormat="1" applyFont="1" applyFill="1" applyBorder="1" applyAlignment="1">
      <alignment horizontal="center" vertical="center" wrapText="1"/>
    </xf>
    <xf numFmtId="168" fontId="5" fillId="0" borderId="1" xfId="0" applyNumberFormat="1" applyFont="1" applyFill="1" applyBorder="1" applyAlignment="1">
      <alignment wrapText="1"/>
    </xf>
    <xf numFmtId="168" fontId="5" fillId="0" borderId="0" xfId="0" applyNumberFormat="1" applyFont="1" applyFill="1" applyAlignment="1">
      <alignment vertical="justify"/>
    </xf>
    <xf numFmtId="0" fontId="5" fillId="0" borderId="0" xfId="0" applyFont="1" applyFill="1" applyBorder="1" applyAlignment="1">
      <alignment horizontal="right" wrapText="1"/>
    </xf>
    <xf numFmtId="0" fontId="5" fillId="0" borderId="0" xfId="0" applyNumberFormat="1" applyFont="1" applyFill="1" applyBorder="1" applyAlignment="1">
      <alignment horizontal="right" vertical="center" wrapText="1"/>
    </xf>
    <xf numFmtId="0" fontId="5" fillId="0" borderId="0" xfId="0" applyFont="1" applyFill="1" applyBorder="1" applyAlignment="1">
      <alignment horizontal="right"/>
    </xf>
    <xf numFmtId="168" fontId="5" fillId="0" borderId="0" xfId="0" applyNumberFormat="1" applyFont="1" applyFill="1" applyBorder="1" applyAlignment="1">
      <alignment wrapText="1"/>
    </xf>
    <xf numFmtId="0" fontId="5" fillId="0" borderId="0" xfId="0" applyFont="1" applyFill="1" applyBorder="1" applyAlignment="1">
      <alignment horizontal="center" vertical="center" wrapText="1"/>
    </xf>
    <xf numFmtId="0" fontId="6" fillId="0" borderId="1" xfId="0" applyNumberFormat="1" applyFont="1" applyFill="1" applyBorder="1" applyAlignment="1">
      <alignment vertical="center" wrapText="1"/>
    </xf>
    <xf numFmtId="0" fontId="5" fillId="0" borderId="1" xfId="0" applyNumberFormat="1" applyFont="1" applyFill="1" applyBorder="1" applyAlignment="1">
      <alignment vertical="center" wrapText="1"/>
    </xf>
    <xf numFmtId="0" fontId="5" fillId="0" borderId="0" xfId="0" applyFont="1" applyFill="1" applyAlignment="1"/>
    <xf numFmtId="0" fontId="5" fillId="0" borderId="8" xfId="0" applyFont="1" applyFill="1" applyBorder="1" applyAlignment="1">
      <alignment horizontal="right"/>
    </xf>
    <xf numFmtId="168" fontId="5" fillId="0" borderId="1" xfId="6" applyNumberFormat="1" applyFont="1" applyFill="1" applyBorder="1" applyAlignment="1">
      <alignment horizontal="right"/>
    </xf>
    <xf numFmtId="0" fontId="5" fillId="0" borderId="1" xfId="0" applyFont="1" applyFill="1" applyBorder="1"/>
    <xf numFmtId="167" fontId="5" fillId="0" borderId="0" xfId="0" applyNumberFormat="1" applyFont="1" applyFill="1"/>
    <xf numFmtId="0" fontId="5" fillId="0" borderId="0" xfId="0" applyFont="1" applyFill="1" applyBorder="1" applyAlignment="1">
      <alignment horizontal="right" vertical="center" wrapText="1"/>
    </xf>
    <xf numFmtId="0" fontId="5" fillId="0" borderId="1" xfId="0" applyFont="1" applyFill="1" applyBorder="1" applyAlignment="1">
      <alignment horizontal="left" vertical="center" wrapText="1"/>
    </xf>
    <xf numFmtId="49" fontId="5" fillId="0" borderId="1" xfId="0" quotePrefix="1" applyNumberFormat="1" applyFont="1" applyFill="1" applyBorder="1" applyAlignment="1">
      <alignment vertical="center" wrapText="1"/>
    </xf>
    <xf numFmtId="0" fontId="5" fillId="0" borderId="2" xfId="0" applyFont="1" applyFill="1" applyBorder="1" applyAlignment="1">
      <alignment horizontal="center"/>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8" fillId="0" borderId="0" xfId="0" applyFont="1"/>
    <xf numFmtId="0" fontId="5" fillId="0" borderId="4" xfId="0" applyFont="1" applyFill="1" applyBorder="1" applyAlignment="1">
      <alignment horizontal="center" vertical="center" wrapText="1"/>
    </xf>
    <xf numFmtId="167" fontId="5" fillId="0" borderId="3" xfId="0" applyNumberFormat="1" applyFont="1" applyFill="1" applyBorder="1" applyAlignment="1">
      <alignment vertical="center" wrapText="1"/>
    </xf>
    <xf numFmtId="168" fontId="5" fillId="0" borderId="1" xfId="9" applyNumberFormat="1" applyFont="1" applyFill="1" applyBorder="1" applyAlignment="1">
      <alignment horizontal="right" wrapText="1"/>
    </xf>
    <xf numFmtId="0" fontId="6" fillId="0" borderId="0" xfId="0" applyFont="1" applyFill="1" applyBorder="1" applyAlignment="1">
      <alignment vertical="center" wrapText="1"/>
    </xf>
    <xf numFmtId="167" fontId="6" fillId="0" borderId="0" xfId="0" applyNumberFormat="1" applyFont="1" applyFill="1" applyBorder="1" applyAlignment="1">
      <alignment vertical="center" wrapText="1"/>
    </xf>
    <xf numFmtId="0" fontId="11" fillId="0" borderId="0" xfId="0" applyFont="1" applyFill="1" applyBorder="1" applyAlignment="1">
      <alignment vertical="center" wrapText="1"/>
    </xf>
    <xf numFmtId="167" fontId="11" fillId="0" borderId="0" xfId="0" applyNumberFormat="1" applyFont="1" applyFill="1" applyBorder="1" applyAlignment="1">
      <alignment vertical="center" wrapText="1"/>
    </xf>
    <xf numFmtId="0" fontId="12" fillId="0" borderId="0" xfId="0" applyFont="1" applyFill="1" applyBorder="1" applyAlignment="1">
      <alignment vertical="center" wrapText="1"/>
    </xf>
    <xf numFmtId="0" fontId="11" fillId="0" borderId="0" xfId="0" quotePrefix="1" applyFont="1" applyFill="1" applyBorder="1" applyAlignment="1">
      <alignment vertical="center" wrapText="1"/>
    </xf>
    <xf numFmtId="0" fontId="13" fillId="0" borderId="0" xfId="0" applyFont="1" applyFill="1" applyBorder="1" applyAlignment="1">
      <alignment vertical="center" wrapText="1"/>
    </xf>
    <xf numFmtId="167" fontId="14" fillId="0" borderId="0" xfId="0" applyNumberFormat="1" applyFont="1" applyFill="1" applyBorder="1" applyAlignment="1">
      <alignment vertical="center" wrapText="1"/>
    </xf>
    <xf numFmtId="0" fontId="12" fillId="0" borderId="0" xfId="0" quotePrefix="1" applyFont="1" applyFill="1" applyBorder="1" applyAlignment="1">
      <alignment vertical="center" wrapText="1"/>
    </xf>
    <xf numFmtId="167" fontId="13" fillId="0" borderId="0" xfId="0" applyNumberFormat="1" applyFont="1" applyFill="1" applyBorder="1" applyAlignment="1">
      <alignment vertical="center" wrapText="1"/>
    </xf>
    <xf numFmtId="167" fontId="12" fillId="0" borderId="0" xfId="0" applyNumberFormat="1" applyFont="1" applyFill="1" applyBorder="1" applyAlignment="1">
      <alignment vertical="center" wrapText="1"/>
    </xf>
    <xf numFmtId="168" fontId="5" fillId="0" borderId="0" xfId="0" applyNumberFormat="1" applyFont="1" applyFill="1" applyBorder="1" applyAlignment="1">
      <alignment vertical="center" wrapText="1"/>
    </xf>
    <xf numFmtId="49" fontId="5" fillId="0" borderId="1" xfId="0" applyNumberFormat="1" applyFont="1" applyFill="1" applyBorder="1" applyAlignment="1">
      <alignment horizontal="center" vertical="center"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168" fontId="5" fillId="0" borderId="1" xfId="0" applyNumberFormat="1" applyFont="1" applyFill="1" applyBorder="1" applyAlignment="1">
      <alignment vertical="center" wrapText="1"/>
    </xf>
    <xf numFmtId="167" fontId="5" fillId="0" borderId="0" xfId="0" applyNumberFormat="1" applyFont="1" applyFill="1" applyBorder="1" applyAlignment="1">
      <alignment vertical="center" wrapText="1"/>
    </xf>
    <xf numFmtId="0" fontId="5" fillId="0" borderId="0" xfId="0" applyFont="1" applyFill="1" applyAlignment="1">
      <alignment vertical="center" wrapText="1"/>
    </xf>
    <xf numFmtId="0" fontId="5" fillId="0" borderId="0" xfId="0" applyFont="1" applyFill="1" applyAlignment="1">
      <alignment horizontal="right" vertical="center" wrapText="1"/>
    </xf>
    <xf numFmtId="168" fontId="5" fillId="0" borderId="0" xfId="0" applyNumberFormat="1" applyFont="1" applyFill="1" applyAlignment="1">
      <alignment vertical="center" wrapText="1"/>
    </xf>
    <xf numFmtId="16" fontId="5" fillId="0" borderId="0" xfId="0" applyNumberFormat="1" applyFont="1" applyFill="1"/>
    <xf numFmtId="0" fontId="5" fillId="0" borderId="2" xfId="0" applyNumberFormat="1" applyFont="1" applyFill="1" applyBorder="1" applyAlignment="1">
      <alignment vertical="center" wrapText="1"/>
    </xf>
    <xf numFmtId="168" fontId="5" fillId="0" borderId="1" xfId="9" applyNumberFormat="1" applyFont="1" applyFill="1" applyBorder="1" applyAlignment="1">
      <alignment wrapText="1"/>
    </xf>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16" fontId="5" fillId="0" borderId="0" xfId="0" applyNumberFormat="1" applyFont="1" applyFill="1" applyBorder="1" applyAlignment="1">
      <alignment vertical="center" wrapText="1"/>
    </xf>
    <xf numFmtId="168" fontId="6" fillId="0" borderId="0" xfId="0" applyNumberFormat="1" applyFont="1" applyFill="1" applyBorder="1" applyAlignment="1">
      <alignment horizontal="right" wrapText="1"/>
    </xf>
    <xf numFmtId="0" fontId="5" fillId="0" borderId="1" xfId="0" applyFont="1" applyFill="1" applyBorder="1" applyAlignment="1">
      <alignment horizontal="center" vertical="center" wrapText="1"/>
    </xf>
    <xf numFmtId="168" fontId="5" fillId="0" borderId="2" xfId="0" applyNumberFormat="1" applyFont="1" applyFill="1" applyBorder="1" applyAlignment="1">
      <alignment horizontal="right" wrapText="1"/>
    </xf>
    <xf numFmtId="0" fontId="5" fillId="0" borderId="2" xfId="0" applyFont="1" applyFill="1" applyBorder="1" applyAlignment="1">
      <alignment vertical="center" wrapText="1"/>
    </xf>
    <xf numFmtId="0" fontId="5" fillId="0" borderId="5" xfId="0" quotePrefix="1" applyNumberFormat="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167"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center" vertical="center" wrapText="1"/>
    </xf>
    <xf numFmtId="0" fontId="5" fillId="0" borderId="1" xfId="0" quotePrefix="1" applyNumberFormat="1" applyFont="1" applyFill="1" applyBorder="1" applyAlignment="1">
      <alignment horizontal="center" vertical="center" wrapText="1"/>
    </xf>
    <xf numFmtId="49" fontId="5" fillId="0" borderId="1" xfId="0" quotePrefix="1" applyNumberFormat="1" applyFont="1" applyFill="1" applyBorder="1" applyAlignment="1">
      <alignment horizontal="center" vertical="center"/>
    </xf>
    <xf numFmtId="0" fontId="5" fillId="0" borderId="4" xfId="0" applyFont="1" applyFill="1" applyBorder="1" applyAlignment="1">
      <alignment vertical="center" wrapText="1"/>
    </xf>
    <xf numFmtId="168" fontId="6" fillId="0" borderId="0" xfId="0" applyNumberFormat="1" applyFont="1" applyFill="1"/>
    <xf numFmtId="0" fontId="6" fillId="0" borderId="0" xfId="0" applyFont="1" applyFill="1"/>
    <xf numFmtId="0" fontId="5" fillId="0" borderId="0"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1" xfId="0" applyFont="1" applyFill="1" applyBorder="1" applyAlignment="1">
      <alignment horizontal="center" vertical="justify"/>
    </xf>
    <xf numFmtId="0" fontId="6" fillId="0" borderId="0" xfId="0" applyFont="1" applyFill="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49" fontId="5" fillId="0" borderId="2" xfId="0" quotePrefix="1" applyNumberFormat="1" applyFont="1" applyFill="1" applyBorder="1" applyAlignment="1">
      <alignment horizontal="center" vertical="center" wrapText="1"/>
    </xf>
    <xf numFmtId="0" fontId="5" fillId="0" borderId="2"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1" xfId="0" applyFont="1" applyFill="1" applyBorder="1" applyAlignment="1">
      <alignment horizontal="center" wrapText="1"/>
    </xf>
    <xf numFmtId="0" fontId="5" fillId="0" borderId="1"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1" xfId="0" applyNumberFormat="1" applyFont="1" applyFill="1" applyBorder="1" applyAlignment="1">
      <alignment horizontal="center" vertical="justify"/>
    </xf>
    <xf numFmtId="168" fontId="6" fillId="0" borderId="1" xfId="0" applyNumberFormat="1" applyFont="1" applyFill="1" applyBorder="1" applyAlignment="1">
      <alignment horizontal="right"/>
    </xf>
    <xf numFmtId="168" fontId="6" fillId="0" borderId="1" xfId="0" applyNumberFormat="1" applyFont="1" applyFill="1" applyBorder="1" applyAlignment="1">
      <alignment wrapText="1"/>
    </xf>
    <xf numFmtId="0" fontId="6" fillId="0" borderId="6" xfId="0" applyNumberFormat="1" applyFont="1" applyFill="1" applyBorder="1" applyAlignment="1">
      <alignment horizontal="center"/>
    </xf>
    <xf numFmtId="0" fontId="6" fillId="0" borderId="3" xfId="0" applyNumberFormat="1" applyFont="1" applyFill="1" applyBorder="1" applyAlignment="1">
      <alignment horizontal="center"/>
    </xf>
    <xf numFmtId="0" fontId="6" fillId="0" borderId="0" xfId="0" applyFont="1" applyFill="1" applyAlignment="1">
      <alignment horizontal="center"/>
    </xf>
    <xf numFmtId="0" fontId="6" fillId="0" borderId="6" xfId="0" applyFont="1" applyFill="1" applyBorder="1" applyAlignment="1">
      <alignment horizontal="center"/>
    </xf>
    <xf numFmtId="0" fontId="6" fillId="0" borderId="3" xfId="0" applyFont="1" applyFill="1" applyBorder="1" applyAlignment="1">
      <alignment horizont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6" fillId="0" borderId="0" xfId="0" applyFont="1" applyFill="1" applyAlignment="1">
      <alignment horizontal="center" wrapText="1"/>
    </xf>
    <xf numFmtId="49" fontId="5" fillId="0" borderId="4" xfId="0" quotePrefix="1" applyNumberFormat="1" applyFont="1" applyFill="1" applyBorder="1" applyAlignment="1">
      <alignment horizontal="center" vertical="center" wrapText="1"/>
    </xf>
    <xf numFmtId="49" fontId="5" fillId="0" borderId="5" xfId="0" quotePrefix="1" applyNumberFormat="1" applyFont="1" applyFill="1" applyBorder="1" applyAlignment="1">
      <alignment horizontal="center" vertical="center" wrapText="1"/>
    </xf>
    <xf numFmtId="49" fontId="5" fillId="0" borderId="2" xfId="0" quotePrefix="1" applyNumberFormat="1" applyFont="1" applyFill="1" applyBorder="1" applyAlignment="1">
      <alignment horizontal="center" vertical="center" wrapText="1"/>
    </xf>
    <xf numFmtId="0" fontId="5" fillId="0" borderId="4"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0" xfId="0" applyFont="1" applyFill="1" applyBorder="1" applyAlignment="1">
      <alignment horizontal="center" wrapText="1"/>
    </xf>
    <xf numFmtId="0" fontId="5" fillId="0" borderId="1" xfId="0" applyFont="1" applyFill="1" applyBorder="1" applyAlignment="1">
      <alignment horizontal="center" wrapText="1"/>
    </xf>
    <xf numFmtId="0" fontId="5" fillId="0" borderId="1" xfId="0" quotePrefix="1" applyFont="1" applyFill="1" applyBorder="1" applyAlignment="1">
      <alignment horizontal="center" vertical="center" wrapText="1"/>
    </xf>
    <xf numFmtId="0" fontId="5" fillId="0" borderId="4" xfId="0" quotePrefix="1" applyFont="1" applyFill="1" applyBorder="1" applyAlignment="1">
      <alignment horizontal="center" vertical="center" wrapText="1"/>
    </xf>
    <xf numFmtId="0" fontId="5" fillId="0" borderId="2" xfId="0" quotePrefix="1" applyFont="1" applyFill="1" applyBorder="1" applyAlignment="1">
      <alignment horizontal="center" vertical="center" wrapText="1"/>
    </xf>
    <xf numFmtId="0" fontId="5" fillId="0" borderId="4" xfId="0" applyFont="1" applyFill="1" applyBorder="1" applyAlignment="1">
      <alignment horizontal="left" wrapText="1"/>
    </xf>
    <xf numFmtId="0" fontId="5" fillId="0" borderId="2" xfId="0" applyFont="1" applyFill="1" applyBorder="1" applyAlignment="1">
      <alignment horizontal="left"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2" xfId="0" applyFont="1" applyFill="1" applyBorder="1" applyAlignment="1">
      <alignment horizontal="left" vertical="center" wrapText="1"/>
    </xf>
    <xf numFmtId="0" fontId="6" fillId="0" borderId="0" xfId="0" applyNumberFormat="1" applyFont="1" applyFill="1" applyAlignment="1">
      <alignment horizontal="center" vertical="justify" wrapText="1"/>
    </xf>
    <xf numFmtId="0" fontId="5" fillId="0" borderId="3" xfId="0" applyNumberFormat="1" applyFont="1" applyFill="1" applyBorder="1" applyAlignment="1">
      <alignment horizontal="center" vertical="justify"/>
    </xf>
    <xf numFmtId="0" fontId="5" fillId="0" borderId="1" xfId="0" applyNumberFormat="1" applyFont="1" applyFill="1" applyBorder="1" applyAlignment="1">
      <alignment horizontal="center" vertical="justify"/>
    </xf>
    <xf numFmtId="0" fontId="6" fillId="0" borderId="3" xfId="0" applyNumberFormat="1" applyFont="1" applyFill="1" applyBorder="1" applyAlignment="1">
      <alignment horizontal="center" vertical="justify"/>
    </xf>
    <xf numFmtId="0" fontId="6" fillId="0" borderId="1" xfId="0" applyNumberFormat="1" applyFont="1" applyFill="1" applyBorder="1" applyAlignment="1">
      <alignment horizontal="center" vertical="justify"/>
    </xf>
    <xf numFmtId="0" fontId="6" fillId="0" borderId="7" xfId="0" applyNumberFormat="1" applyFont="1" applyFill="1" applyBorder="1" applyAlignment="1">
      <alignment horizontal="center" vertical="justify" wrapText="1"/>
    </xf>
    <xf numFmtId="0" fontId="6" fillId="0" borderId="3" xfId="0" applyNumberFormat="1" applyFont="1" applyFill="1" applyBorder="1" applyAlignment="1">
      <alignment horizontal="center" vertical="justify" wrapText="1"/>
    </xf>
  </cellXfs>
  <cellStyles count="19">
    <cellStyle name="Comma 2" xfId="1"/>
    <cellStyle name="Comma 2 2" xfId="10"/>
    <cellStyle name="Comma 2 2 2" xfId="14"/>
    <cellStyle name="Comma 2 2 3" xfId="17"/>
    <cellStyle name="Comma 3" xfId="2"/>
    <cellStyle name="Currency 2" xfId="3"/>
    <cellStyle name="Currency 2 2" xfId="4"/>
    <cellStyle name="Currency 2 3" xfId="11"/>
    <cellStyle name="Įprastas" xfId="0" builtinId="0"/>
    <cellStyle name="Įprastas 2" xfId="5"/>
    <cellStyle name="Įprastas 3" xfId="9"/>
    <cellStyle name="Normal 2" xfId="6"/>
    <cellStyle name="Normal 2 2" xfId="7"/>
    <cellStyle name="Normal 2 2 2" xfId="12"/>
    <cellStyle name="Normal 2 2 2 2" xfId="15"/>
    <cellStyle name="Normal 2 2 2 3" xfId="18"/>
    <cellStyle name="Normal 2 2 3" xfId="13"/>
    <cellStyle name="Normal 2 2 4" xfId="16"/>
    <cellStyle name="Normal 3"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31"/>
  <sheetViews>
    <sheetView zoomScaleNormal="100" workbookViewId="0">
      <selection activeCell="C3" sqref="C3"/>
    </sheetView>
  </sheetViews>
  <sheetFormatPr defaultColWidth="9.140625" defaultRowHeight="15" x14ac:dyDescent="0.25"/>
  <cols>
    <col min="1" max="1" width="7.140625" style="5" customWidth="1"/>
    <col min="2" max="2" width="99.140625" style="2" customWidth="1"/>
    <col min="3" max="3" width="27.42578125" style="2" customWidth="1"/>
    <col min="4" max="4" width="9.140625" style="2"/>
    <col min="5" max="5" width="9.42578125" style="2" bestFit="1" customWidth="1"/>
    <col min="6" max="6" width="36.140625" style="2" customWidth="1"/>
    <col min="7" max="7" width="9.42578125" style="2" bestFit="1" customWidth="1"/>
    <col min="8" max="8" width="10.7109375" style="2" customWidth="1"/>
    <col min="9" max="10" width="9.140625" style="2"/>
    <col min="11" max="11" width="10.7109375" style="2" bestFit="1" customWidth="1"/>
    <col min="12" max="16384" width="9.140625" style="2"/>
  </cols>
  <sheetData>
    <row r="1" spans="1:4" ht="16.5" customHeight="1" x14ac:dyDescent="0.25">
      <c r="B1" s="91"/>
      <c r="C1" s="91" t="s">
        <v>20</v>
      </c>
    </row>
    <row r="2" spans="1:4" ht="16.5" customHeight="1" x14ac:dyDescent="0.25">
      <c r="B2" s="91"/>
      <c r="C2" s="91" t="s">
        <v>106</v>
      </c>
    </row>
    <row r="3" spans="1:4" ht="15" customHeight="1" x14ac:dyDescent="0.25">
      <c r="B3" s="91"/>
      <c r="C3" s="91" t="s">
        <v>197</v>
      </c>
    </row>
    <row r="4" spans="1:4" ht="15" customHeight="1" x14ac:dyDescent="0.25">
      <c r="B4" s="28"/>
      <c r="C4" s="92" t="s">
        <v>26</v>
      </c>
    </row>
    <row r="5" spans="1:4" ht="16.5" customHeight="1" x14ac:dyDescent="0.25">
      <c r="A5" s="107" t="s">
        <v>27</v>
      </c>
      <c r="B5" s="107"/>
      <c r="C5" s="107"/>
    </row>
    <row r="6" spans="1:4" ht="12.75" customHeight="1" x14ac:dyDescent="0.25">
      <c r="B6" s="90"/>
      <c r="C6" s="26" t="s">
        <v>13</v>
      </c>
    </row>
    <row r="7" spans="1:4" ht="24.75" customHeight="1" x14ac:dyDescent="0.25">
      <c r="A7" s="6" t="s">
        <v>5</v>
      </c>
      <c r="B7" s="1" t="s">
        <v>6</v>
      </c>
      <c r="C7" s="1" t="s">
        <v>0</v>
      </c>
    </row>
    <row r="8" spans="1:4" ht="18.75" customHeight="1" x14ac:dyDescent="0.25">
      <c r="A8" s="8">
        <v>7</v>
      </c>
      <c r="B8" s="10" t="s">
        <v>15</v>
      </c>
      <c r="C8" s="103">
        <f>SUM(C9:C21)</f>
        <v>-469.91</v>
      </c>
      <c r="D8" s="67"/>
    </row>
    <row r="9" spans="1:4" ht="18.75" customHeight="1" x14ac:dyDescent="0.25">
      <c r="A9" s="8" t="s">
        <v>113</v>
      </c>
      <c r="B9" s="9" t="s">
        <v>114</v>
      </c>
      <c r="C9" s="12">
        <v>-8.3000000000000007</v>
      </c>
    </row>
    <row r="10" spans="1:4" ht="18" customHeight="1" x14ac:dyDescent="0.25">
      <c r="A10" s="8" t="s">
        <v>185</v>
      </c>
      <c r="B10" s="9" t="s">
        <v>186</v>
      </c>
      <c r="C10" s="12">
        <v>-5.4059999999999997</v>
      </c>
    </row>
    <row r="11" spans="1:4" ht="18.75" customHeight="1" x14ac:dyDescent="0.25">
      <c r="A11" s="8" t="s">
        <v>147</v>
      </c>
      <c r="B11" s="9" t="s">
        <v>148</v>
      </c>
      <c r="C11" s="12">
        <v>-5.5620000000000003</v>
      </c>
    </row>
    <row r="12" spans="1:4" ht="18.75" customHeight="1" x14ac:dyDescent="0.25">
      <c r="A12" s="8" t="s">
        <v>84</v>
      </c>
      <c r="B12" s="9" t="s">
        <v>85</v>
      </c>
      <c r="C12" s="12">
        <v>-467.9</v>
      </c>
    </row>
    <row r="13" spans="1:4" ht="18.75" customHeight="1" x14ac:dyDescent="0.25">
      <c r="A13" s="8" t="s">
        <v>119</v>
      </c>
      <c r="B13" s="4" t="s">
        <v>120</v>
      </c>
      <c r="C13" s="12">
        <v>-0.7</v>
      </c>
    </row>
    <row r="14" spans="1:4" ht="46.5" customHeight="1" x14ac:dyDescent="0.25">
      <c r="A14" s="8" t="s">
        <v>122</v>
      </c>
      <c r="B14" s="4" t="s">
        <v>123</v>
      </c>
      <c r="C14" s="12">
        <v>-9.4</v>
      </c>
    </row>
    <row r="15" spans="1:4" ht="30.75" customHeight="1" x14ac:dyDescent="0.25">
      <c r="A15" s="8" t="s">
        <v>124</v>
      </c>
      <c r="B15" s="4" t="s">
        <v>125</v>
      </c>
      <c r="C15" s="12">
        <v>-31.9</v>
      </c>
    </row>
    <row r="16" spans="1:4" ht="60" customHeight="1" x14ac:dyDescent="0.25">
      <c r="A16" s="1" t="s">
        <v>167</v>
      </c>
      <c r="B16" s="4" t="s">
        <v>176</v>
      </c>
      <c r="C16" s="12">
        <v>3.4039999999999999</v>
      </c>
    </row>
    <row r="17" spans="1:11" ht="60" customHeight="1" x14ac:dyDescent="0.25">
      <c r="A17" s="8" t="s">
        <v>166</v>
      </c>
      <c r="B17" s="4" t="s">
        <v>175</v>
      </c>
      <c r="C17" s="12">
        <v>14.193</v>
      </c>
    </row>
    <row r="18" spans="1:11" ht="29.25" customHeight="1" x14ac:dyDescent="0.25">
      <c r="A18" s="8" t="s">
        <v>189</v>
      </c>
      <c r="B18" s="4" t="s">
        <v>190</v>
      </c>
      <c r="C18" s="12">
        <v>0.34599999999999997</v>
      </c>
    </row>
    <row r="19" spans="1:11" ht="45.75" customHeight="1" x14ac:dyDescent="0.25">
      <c r="A19" s="1" t="s">
        <v>162</v>
      </c>
      <c r="B19" s="4" t="s">
        <v>163</v>
      </c>
      <c r="C19" s="12">
        <v>1.415</v>
      </c>
    </row>
    <row r="20" spans="1:11" ht="30.75" customHeight="1" x14ac:dyDescent="0.25">
      <c r="A20" s="8" t="s">
        <v>144</v>
      </c>
      <c r="B20" s="4" t="s">
        <v>145</v>
      </c>
      <c r="C20" s="12">
        <v>2.4</v>
      </c>
    </row>
    <row r="21" spans="1:11" ht="18.75" customHeight="1" x14ac:dyDescent="0.25">
      <c r="A21" s="8" t="s">
        <v>116</v>
      </c>
      <c r="B21" s="9" t="s">
        <v>117</v>
      </c>
      <c r="C21" s="19">
        <v>37.5</v>
      </c>
      <c r="H21" s="15"/>
    </row>
    <row r="22" spans="1:11" ht="18.75" customHeight="1" x14ac:dyDescent="0.25">
      <c r="A22" s="8">
        <v>12</v>
      </c>
      <c r="B22" s="9" t="s">
        <v>55</v>
      </c>
      <c r="C22" s="19">
        <v>3</v>
      </c>
    </row>
    <row r="23" spans="1:11" ht="18.75" customHeight="1" x14ac:dyDescent="0.25">
      <c r="A23" s="8">
        <v>13</v>
      </c>
      <c r="B23" s="9" t="s">
        <v>40</v>
      </c>
      <c r="C23" s="19">
        <v>-11.1</v>
      </c>
      <c r="H23" s="84"/>
      <c r="K23" s="84"/>
    </row>
    <row r="24" spans="1:11" ht="18.75" customHeight="1" x14ac:dyDescent="0.25">
      <c r="A24" s="8">
        <v>14</v>
      </c>
      <c r="B24" s="9" t="s">
        <v>41</v>
      </c>
      <c r="C24" s="19">
        <v>-27.6</v>
      </c>
    </row>
    <row r="25" spans="1:11" ht="15.95" customHeight="1" x14ac:dyDescent="0.25">
      <c r="A25" s="105" t="s">
        <v>7</v>
      </c>
      <c r="B25" s="106"/>
      <c r="C25" s="103">
        <f>SUM(C9:C24)</f>
        <v>-505.61000000000007</v>
      </c>
    </row>
    <row r="27" spans="1:11" x14ac:dyDescent="0.25">
      <c r="C27" s="57"/>
      <c r="D27" s="17"/>
      <c r="H27" s="84"/>
      <c r="K27" s="85"/>
    </row>
    <row r="28" spans="1:11" x14ac:dyDescent="0.25">
      <c r="C28" s="15"/>
    </row>
    <row r="31" spans="1:11" x14ac:dyDescent="0.25">
      <c r="K31" s="85"/>
    </row>
  </sheetData>
  <mergeCells count="2">
    <mergeCell ref="A25:B25"/>
    <mergeCell ref="A5:C5"/>
  </mergeCells>
  <phoneticPr fontId="0" type="noConversion"/>
  <pageMargins left="0.59055118110236227" right="0.39370078740157483" top="0.59055118110236227" bottom="0.59055118110236227" header="0" footer="0"/>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zoomScaleNormal="100" workbookViewId="0">
      <selection activeCell="E3" sqref="E3:F3"/>
    </sheetView>
  </sheetViews>
  <sheetFormatPr defaultColWidth="9.140625" defaultRowHeight="15" x14ac:dyDescent="0.25"/>
  <cols>
    <col min="1" max="1" width="4.140625" style="11" customWidth="1"/>
    <col min="2" max="2" width="48.42578125" style="2" customWidth="1"/>
    <col min="3" max="6" width="15.7109375" style="2" customWidth="1"/>
    <col min="7" max="7" width="12.85546875" style="2" customWidth="1"/>
    <col min="8" max="8" width="9.42578125" style="2" customWidth="1"/>
    <col min="9" max="9" width="26.7109375" style="2" customWidth="1"/>
    <col min="10" max="10" width="19.85546875" style="2" customWidth="1"/>
    <col min="11" max="16384" width="9.140625" style="2"/>
  </cols>
  <sheetData>
    <row r="1" spans="1:10" ht="15" customHeight="1" x14ac:dyDescent="0.25">
      <c r="D1" s="86" t="s">
        <v>32</v>
      </c>
      <c r="E1" s="110" t="s">
        <v>20</v>
      </c>
      <c r="F1" s="110"/>
      <c r="G1" s="86"/>
      <c r="H1" s="86"/>
      <c r="I1" s="86"/>
      <c r="J1" s="31"/>
    </row>
    <row r="2" spans="1:10" ht="15" customHeight="1" x14ac:dyDescent="0.25">
      <c r="D2" s="86" t="s">
        <v>33</v>
      </c>
      <c r="E2" s="111" t="s">
        <v>106</v>
      </c>
      <c r="F2" s="111"/>
      <c r="G2" s="86"/>
      <c r="H2" s="86"/>
      <c r="I2" s="86"/>
      <c r="J2" s="31"/>
    </row>
    <row r="3" spans="1:10" ht="15" customHeight="1" x14ac:dyDescent="0.25">
      <c r="A3" s="11" t="s">
        <v>34</v>
      </c>
      <c r="D3" s="86"/>
      <c r="E3" s="111" t="s">
        <v>197</v>
      </c>
      <c r="F3" s="111"/>
      <c r="G3" s="86"/>
      <c r="H3" s="86"/>
      <c r="I3" s="86"/>
      <c r="J3" s="31"/>
    </row>
    <row r="4" spans="1:10" ht="15" customHeight="1" x14ac:dyDescent="0.25">
      <c r="D4" s="86"/>
      <c r="E4" s="111" t="s">
        <v>35</v>
      </c>
      <c r="F4" s="111"/>
      <c r="G4" s="86"/>
      <c r="H4" s="86"/>
      <c r="I4" s="86"/>
      <c r="J4" s="31"/>
    </row>
    <row r="5" spans="1:10" ht="14.25" customHeight="1" x14ac:dyDescent="0.25">
      <c r="D5" s="86"/>
      <c r="E5" s="111"/>
      <c r="F5" s="111"/>
      <c r="G5" s="86"/>
      <c r="H5" s="86"/>
      <c r="I5" s="86"/>
      <c r="J5" s="31"/>
    </row>
    <row r="6" spans="1:10" ht="31.5" customHeight="1" x14ac:dyDescent="0.25">
      <c r="A6" s="112" t="s">
        <v>36</v>
      </c>
      <c r="B6" s="112"/>
      <c r="C6" s="112"/>
      <c r="D6" s="112"/>
      <c r="E6" s="112"/>
      <c r="F6" s="112"/>
    </row>
    <row r="7" spans="1:10" ht="15" customHeight="1" x14ac:dyDescent="0.25">
      <c r="F7" s="32" t="s">
        <v>13</v>
      </c>
    </row>
    <row r="8" spans="1:10" ht="96" customHeight="1" x14ac:dyDescent="0.25">
      <c r="A8" s="87" t="s">
        <v>37</v>
      </c>
      <c r="B8" s="87" t="s">
        <v>38</v>
      </c>
      <c r="C8" s="87" t="s">
        <v>0</v>
      </c>
      <c r="D8" s="87" t="s">
        <v>39</v>
      </c>
      <c r="E8" s="87" t="s">
        <v>40</v>
      </c>
      <c r="F8" s="87" t="s">
        <v>41</v>
      </c>
    </row>
    <row r="9" spans="1:10" ht="15.75" customHeight="1" x14ac:dyDescent="0.25">
      <c r="A9" s="61">
        <v>1</v>
      </c>
      <c r="B9" s="30" t="s">
        <v>68</v>
      </c>
      <c r="C9" s="19">
        <f t="shared" ref="C9:C23" si="0">SUM(D9+E9+F9)</f>
        <v>-5.2</v>
      </c>
      <c r="D9" s="33"/>
      <c r="E9" s="33"/>
      <c r="F9" s="33">
        <v>-5.2</v>
      </c>
    </row>
    <row r="10" spans="1:10" ht="15.75" customHeight="1" x14ac:dyDescent="0.25">
      <c r="A10" s="1">
        <v>3</v>
      </c>
      <c r="B10" s="34" t="s">
        <v>58</v>
      </c>
      <c r="C10" s="19">
        <f t="shared" si="0"/>
        <v>-2.2000000000000002</v>
      </c>
      <c r="D10" s="33"/>
      <c r="E10" s="33">
        <v>-2.2000000000000002</v>
      </c>
      <c r="F10" s="33"/>
    </row>
    <row r="11" spans="1:10" ht="15.75" customHeight="1" x14ac:dyDescent="0.25">
      <c r="A11" s="39">
        <v>5</v>
      </c>
      <c r="B11" s="34" t="s">
        <v>76</v>
      </c>
      <c r="C11" s="19">
        <f t="shared" si="0"/>
        <v>-8.4</v>
      </c>
      <c r="D11" s="33">
        <v>-4.4000000000000004</v>
      </c>
      <c r="E11" s="33"/>
      <c r="F11" s="33">
        <v>-4</v>
      </c>
    </row>
    <row r="12" spans="1:10" ht="15.75" customHeight="1" x14ac:dyDescent="0.25">
      <c r="A12" s="39">
        <v>8</v>
      </c>
      <c r="B12" s="34" t="s">
        <v>59</v>
      </c>
      <c r="C12" s="19">
        <f t="shared" si="0"/>
        <v>-11.1</v>
      </c>
      <c r="D12" s="33">
        <v>-9.1</v>
      </c>
      <c r="E12" s="33">
        <v>-2</v>
      </c>
      <c r="F12" s="33"/>
    </row>
    <row r="13" spans="1:10" ht="15.75" customHeight="1" x14ac:dyDescent="0.25">
      <c r="A13" s="1">
        <v>9</v>
      </c>
      <c r="B13" s="34" t="s">
        <v>108</v>
      </c>
      <c r="C13" s="19">
        <f t="shared" si="0"/>
        <v>-6.2</v>
      </c>
      <c r="D13" s="33">
        <v>-3.2</v>
      </c>
      <c r="E13" s="33">
        <v>-2</v>
      </c>
      <c r="F13" s="33">
        <v>-1</v>
      </c>
    </row>
    <row r="14" spans="1:10" ht="15.75" customHeight="1" x14ac:dyDescent="0.25">
      <c r="A14" s="39">
        <v>11</v>
      </c>
      <c r="B14" s="34" t="s">
        <v>70</v>
      </c>
      <c r="C14" s="19">
        <f t="shared" si="0"/>
        <v>0.6</v>
      </c>
      <c r="D14" s="33">
        <v>0.6</v>
      </c>
      <c r="E14" s="33"/>
      <c r="F14" s="33"/>
    </row>
    <row r="15" spans="1:10" ht="15.75" customHeight="1" x14ac:dyDescent="0.25">
      <c r="A15" s="1">
        <v>12</v>
      </c>
      <c r="B15" s="34" t="s">
        <v>91</v>
      </c>
      <c r="C15" s="19">
        <f t="shared" si="0"/>
        <v>-7.7</v>
      </c>
      <c r="D15" s="33">
        <v>-0.5</v>
      </c>
      <c r="E15" s="33">
        <v>-0.2</v>
      </c>
      <c r="F15" s="33">
        <v>-7</v>
      </c>
    </row>
    <row r="16" spans="1:10" ht="15.75" customHeight="1" x14ac:dyDescent="0.25">
      <c r="A16" s="39">
        <v>13</v>
      </c>
      <c r="B16" s="34" t="s">
        <v>72</v>
      </c>
      <c r="C16" s="19">
        <f t="shared" si="0"/>
        <v>7</v>
      </c>
      <c r="D16" s="33"/>
      <c r="E16" s="33"/>
      <c r="F16" s="33">
        <v>7</v>
      </c>
    </row>
    <row r="17" spans="1:6" ht="15.75" customHeight="1" x14ac:dyDescent="0.25">
      <c r="A17" s="39">
        <v>14</v>
      </c>
      <c r="B17" s="34" t="s">
        <v>64</v>
      </c>
      <c r="C17" s="19">
        <f t="shared" si="0"/>
        <v>-9.5</v>
      </c>
      <c r="D17" s="33">
        <v>1</v>
      </c>
      <c r="E17" s="33">
        <v>-0.3</v>
      </c>
      <c r="F17" s="33">
        <v>-10.199999999999999</v>
      </c>
    </row>
    <row r="18" spans="1:6" ht="15.75" customHeight="1" x14ac:dyDescent="0.25">
      <c r="A18" s="1">
        <v>15</v>
      </c>
      <c r="B18" s="34" t="s">
        <v>93</v>
      </c>
      <c r="C18" s="19">
        <f t="shared" si="0"/>
        <v>0.10000000000000003</v>
      </c>
      <c r="D18" s="33">
        <v>0.4</v>
      </c>
      <c r="E18" s="33">
        <v>-0.3</v>
      </c>
      <c r="F18" s="33"/>
    </row>
    <row r="19" spans="1:6" ht="17.25" customHeight="1" x14ac:dyDescent="0.25">
      <c r="A19" s="39">
        <v>16</v>
      </c>
      <c r="B19" s="34" t="s">
        <v>62</v>
      </c>
      <c r="C19" s="19">
        <f t="shared" si="0"/>
        <v>-3.6000000000000005</v>
      </c>
      <c r="D19" s="33">
        <v>0.8</v>
      </c>
      <c r="E19" s="33"/>
      <c r="F19" s="33">
        <v>-4.4000000000000004</v>
      </c>
    </row>
    <row r="20" spans="1:6" ht="17.25" customHeight="1" x14ac:dyDescent="0.25">
      <c r="A20" s="39">
        <v>17</v>
      </c>
      <c r="B20" s="34" t="s">
        <v>86</v>
      </c>
      <c r="C20" s="19">
        <f t="shared" si="0"/>
        <v>-3.8</v>
      </c>
      <c r="D20" s="33">
        <v>-4</v>
      </c>
      <c r="E20" s="33">
        <v>0.2</v>
      </c>
      <c r="F20" s="33"/>
    </row>
    <row r="21" spans="1:6" ht="17.25" customHeight="1" x14ac:dyDescent="0.25">
      <c r="A21" s="1">
        <v>18</v>
      </c>
      <c r="B21" s="34" t="s">
        <v>96</v>
      </c>
      <c r="C21" s="19">
        <f t="shared" si="0"/>
        <v>-2.8</v>
      </c>
      <c r="D21" s="33"/>
      <c r="E21" s="33"/>
      <c r="F21" s="33">
        <v>-2.8</v>
      </c>
    </row>
    <row r="22" spans="1:6" ht="17.25" customHeight="1" x14ac:dyDescent="0.25">
      <c r="A22" s="39">
        <v>19</v>
      </c>
      <c r="B22" s="37" t="s">
        <v>69</v>
      </c>
      <c r="C22" s="19">
        <f t="shared" si="0"/>
        <v>-4.5</v>
      </c>
      <c r="D22" s="33"/>
      <c r="E22" s="33">
        <v>-4.5</v>
      </c>
      <c r="F22" s="33"/>
    </row>
    <row r="23" spans="1:6" ht="17.25" customHeight="1" x14ac:dyDescent="0.25">
      <c r="A23" s="39">
        <v>20</v>
      </c>
      <c r="B23" s="37" t="s">
        <v>127</v>
      </c>
      <c r="C23" s="19">
        <f t="shared" si="0"/>
        <v>30</v>
      </c>
      <c r="D23" s="33">
        <v>30</v>
      </c>
      <c r="E23" s="33"/>
      <c r="F23" s="33"/>
    </row>
    <row r="24" spans="1:6" ht="15.95" customHeight="1" x14ac:dyDescent="0.25">
      <c r="A24" s="39">
        <v>23</v>
      </c>
      <c r="B24" s="88" t="s">
        <v>87</v>
      </c>
      <c r="C24" s="19">
        <f t="shared" ref="C24:C30" si="1">SUM(D24+E24+F24)</f>
        <v>-3</v>
      </c>
      <c r="D24" s="33">
        <v>-3</v>
      </c>
      <c r="E24" s="33"/>
      <c r="F24" s="33"/>
    </row>
    <row r="25" spans="1:6" ht="15.95" customHeight="1" x14ac:dyDescent="0.25">
      <c r="A25" s="39">
        <v>28</v>
      </c>
      <c r="B25" s="34" t="s">
        <v>97</v>
      </c>
      <c r="C25" s="19">
        <f t="shared" si="1"/>
        <v>-0.30000000000000004</v>
      </c>
      <c r="D25" s="33">
        <v>-0.2</v>
      </c>
      <c r="E25" s="33">
        <v>-0.1</v>
      </c>
      <c r="F25" s="33"/>
    </row>
    <row r="26" spans="1:6" ht="15.95" customHeight="1" x14ac:dyDescent="0.25">
      <c r="A26" s="39">
        <v>29</v>
      </c>
      <c r="B26" s="34" t="s">
        <v>109</v>
      </c>
      <c r="C26" s="19">
        <f t="shared" si="1"/>
        <v>-0.7</v>
      </c>
      <c r="D26" s="33">
        <v>-0.4</v>
      </c>
      <c r="E26" s="33">
        <v>-0.3</v>
      </c>
      <c r="F26" s="33"/>
    </row>
    <row r="27" spans="1:6" ht="15.95" customHeight="1" x14ac:dyDescent="0.25">
      <c r="A27" s="1">
        <v>30</v>
      </c>
      <c r="B27" s="34" t="s">
        <v>160</v>
      </c>
      <c r="C27" s="19">
        <f t="shared" si="1"/>
        <v>-5</v>
      </c>
      <c r="D27" s="33">
        <v>-5</v>
      </c>
      <c r="E27" s="33"/>
      <c r="F27" s="33"/>
    </row>
    <row r="28" spans="1:6" ht="15.95" customHeight="1" x14ac:dyDescent="0.25">
      <c r="A28" s="39">
        <v>31</v>
      </c>
      <c r="B28" s="34" t="s">
        <v>168</v>
      </c>
      <c r="C28" s="19">
        <f t="shared" si="1"/>
        <v>0.8</v>
      </c>
      <c r="D28" s="33"/>
      <c r="E28" s="33">
        <v>0.8</v>
      </c>
      <c r="F28" s="33"/>
    </row>
    <row r="29" spans="1:6" ht="15.95" customHeight="1" x14ac:dyDescent="0.25">
      <c r="A29" s="39">
        <v>32</v>
      </c>
      <c r="B29" s="34" t="s">
        <v>89</v>
      </c>
      <c r="C29" s="19">
        <f t="shared" si="1"/>
        <v>-0.2</v>
      </c>
      <c r="D29" s="33"/>
      <c r="E29" s="33">
        <v>-0.2</v>
      </c>
      <c r="F29" s="33"/>
    </row>
    <row r="30" spans="1:6" ht="14.25" customHeight="1" x14ac:dyDescent="0.25">
      <c r="A30" s="108" t="s">
        <v>2</v>
      </c>
      <c r="B30" s="109"/>
      <c r="C30" s="20">
        <f t="shared" si="1"/>
        <v>-35.699999999999996</v>
      </c>
      <c r="D30" s="20">
        <f t="shared" ref="D30:E30" si="2">SUM(D9:D29)</f>
        <v>3.0000000000000018</v>
      </c>
      <c r="E30" s="20">
        <f t="shared" si="2"/>
        <v>-11.1</v>
      </c>
      <c r="F30" s="20">
        <f>SUM(F9:F29)</f>
        <v>-27.599999999999998</v>
      </c>
    </row>
    <row r="31" spans="1:6" x14ac:dyDescent="0.25">
      <c r="D31" s="35"/>
      <c r="E31" s="35"/>
      <c r="F31" s="35"/>
    </row>
    <row r="32" spans="1:6" x14ac:dyDescent="0.25">
      <c r="C32" s="35"/>
      <c r="D32" s="35"/>
      <c r="E32" s="35"/>
      <c r="F32" s="35"/>
    </row>
    <row r="33" spans="6:6" x14ac:dyDescent="0.25">
      <c r="F33" s="35"/>
    </row>
  </sheetData>
  <mergeCells count="7">
    <mergeCell ref="A30:B30"/>
    <mergeCell ref="E1:F1"/>
    <mergeCell ref="E2:F2"/>
    <mergeCell ref="E3:F3"/>
    <mergeCell ref="E4:F4"/>
    <mergeCell ref="E5:F5"/>
    <mergeCell ref="A6:F6"/>
  </mergeCells>
  <pageMargins left="0.78740157480314965" right="0.39370078740157483" top="0.59055118110236227" bottom="0.59055118110236227" header="0" footer="0"/>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workbookViewId="0">
      <selection activeCell="D3" sqref="D3:E3"/>
    </sheetView>
  </sheetViews>
  <sheetFormatPr defaultColWidth="9.140625" defaultRowHeight="15" x14ac:dyDescent="0.2"/>
  <cols>
    <col min="1" max="1" width="6.28515625" style="17" customWidth="1"/>
    <col min="2" max="2" width="7.5703125" style="17" customWidth="1"/>
    <col min="3" max="3" width="38.5703125" style="17" customWidth="1"/>
    <col min="4" max="4" width="65.85546875" style="17" customWidth="1"/>
    <col min="5" max="5" width="13.5703125" style="17" customWidth="1"/>
    <col min="6" max="16384" width="9.140625" style="17"/>
  </cols>
  <sheetData>
    <row r="1" spans="1:7" ht="13.5" customHeight="1" x14ac:dyDescent="0.2">
      <c r="D1" s="110" t="s">
        <v>20</v>
      </c>
      <c r="E1" s="110"/>
    </row>
    <row r="2" spans="1:7" ht="13.5" customHeight="1" x14ac:dyDescent="0.2">
      <c r="D2" s="92" t="s">
        <v>107</v>
      </c>
      <c r="E2" s="91"/>
    </row>
    <row r="3" spans="1:7" ht="13.5" customHeight="1" x14ac:dyDescent="0.2">
      <c r="D3" s="110" t="s">
        <v>197</v>
      </c>
      <c r="E3" s="110"/>
    </row>
    <row r="4" spans="1:7" ht="13.5" customHeight="1" x14ac:dyDescent="0.2">
      <c r="D4" s="111" t="s">
        <v>24</v>
      </c>
      <c r="E4" s="111"/>
    </row>
    <row r="5" spans="1:7" ht="17.25" customHeight="1" x14ac:dyDescent="0.2">
      <c r="D5" s="28"/>
      <c r="E5" s="28"/>
    </row>
    <row r="6" spans="1:7" ht="33" customHeight="1" x14ac:dyDescent="0.2">
      <c r="A6" s="121" t="s">
        <v>28</v>
      </c>
      <c r="B6" s="121"/>
      <c r="C6" s="121"/>
      <c r="D6" s="121"/>
      <c r="E6" s="121"/>
    </row>
    <row r="7" spans="1:7" ht="15" customHeight="1" x14ac:dyDescent="0.2">
      <c r="B7" s="97"/>
      <c r="C7" s="97"/>
      <c r="D7" s="97"/>
      <c r="E7" s="25" t="s">
        <v>13</v>
      </c>
    </row>
    <row r="8" spans="1:7" ht="43.5" customHeight="1" x14ac:dyDescent="0.2">
      <c r="A8" s="96" t="s">
        <v>11</v>
      </c>
      <c r="B8" s="96" t="s">
        <v>4</v>
      </c>
      <c r="C8" s="96" t="s">
        <v>8</v>
      </c>
      <c r="D8" s="96" t="s">
        <v>9</v>
      </c>
      <c r="E8" s="96" t="s">
        <v>19</v>
      </c>
    </row>
    <row r="9" spans="1:7" ht="18" customHeight="1" x14ac:dyDescent="0.25">
      <c r="A9" s="96">
        <v>36</v>
      </c>
      <c r="B9" s="77" t="s">
        <v>52</v>
      </c>
      <c r="C9" s="30" t="s">
        <v>77</v>
      </c>
      <c r="D9" s="30" t="s">
        <v>61</v>
      </c>
      <c r="E9" s="19">
        <v>111.9</v>
      </c>
    </row>
    <row r="10" spans="1:7" ht="18" customHeight="1" x14ac:dyDescent="0.25">
      <c r="A10" s="96">
        <v>45</v>
      </c>
      <c r="B10" s="81" t="s">
        <v>49</v>
      </c>
      <c r="C10" s="30" t="s">
        <v>110</v>
      </c>
      <c r="D10" s="30" t="s">
        <v>111</v>
      </c>
      <c r="E10" s="19">
        <v>-12</v>
      </c>
    </row>
    <row r="11" spans="1:7" ht="18" customHeight="1" x14ac:dyDescent="0.2">
      <c r="A11" s="95">
        <v>46</v>
      </c>
      <c r="B11" s="38"/>
      <c r="C11" s="29" t="s">
        <v>1</v>
      </c>
      <c r="D11" s="29"/>
      <c r="E11" s="20">
        <f>SUM(E12:E34)</f>
        <v>-120.60000000000002</v>
      </c>
      <c r="F11" s="57"/>
      <c r="G11" s="57"/>
    </row>
    <row r="12" spans="1:7" ht="18" customHeight="1" x14ac:dyDescent="0.25">
      <c r="A12" s="96" t="s">
        <v>164</v>
      </c>
      <c r="B12" s="113" t="s">
        <v>31</v>
      </c>
      <c r="C12" s="116" t="s">
        <v>1</v>
      </c>
      <c r="D12" s="76" t="s">
        <v>165</v>
      </c>
      <c r="E12" s="19">
        <v>-3.5</v>
      </c>
      <c r="G12" s="57"/>
    </row>
    <row r="13" spans="1:7" ht="18" customHeight="1" x14ac:dyDescent="0.25">
      <c r="A13" s="58" t="s">
        <v>98</v>
      </c>
      <c r="B13" s="115"/>
      <c r="C13" s="118"/>
      <c r="D13" s="30" t="s">
        <v>60</v>
      </c>
      <c r="E13" s="19">
        <v>-42.4</v>
      </c>
    </row>
    <row r="14" spans="1:7" ht="18" customHeight="1" x14ac:dyDescent="0.25">
      <c r="A14" s="58" t="s">
        <v>191</v>
      </c>
      <c r="B14" s="113" t="s">
        <v>46</v>
      </c>
      <c r="C14" s="116" t="s">
        <v>1</v>
      </c>
      <c r="D14" s="30" t="s">
        <v>192</v>
      </c>
      <c r="E14" s="19">
        <v>4</v>
      </c>
    </row>
    <row r="15" spans="1:7" ht="28.5" customHeight="1" x14ac:dyDescent="0.25">
      <c r="A15" s="58" t="s">
        <v>193</v>
      </c>
      <c r="B15" s="114"/>
      <c r="C15" s="117"/>
      <c r="D15" s="30" t="s">
        <v>194</v>
      </c>
      <c r="E15" s="19">
        <v>-5.5</v>
      </c>
    </row>
    <row r="16" spans="1:7" ht="18" customHeight="1" x14ac:dyDescent="0.25">
      <c r="A16" s="58" t="s">
        <v>178</v>
      </c>
      <c r="B16" s="115"/>
      <c r="C16" s="118"/>
      <c r="D16" s="30" t="s">
        <v>179</v>
      </c>
      <c r="E16" s="19">
        <v>7.2</v>
      </c>
    </row>
    <row r="17" spans="1:10" ht="18.75" customHeight="1" x14ac:dyDescent="0.25">
      <c r="A17" s="96" t="s">
        <v>81</v>
      </c>
      <c r="B17" s="113" t="s">
        <v>22</v>
      </c>
      <c r="C17" s="116" t="s">
        <v>1</v>
      </c>
      <c r="D17" s="30" t="s">
        <v>82</v>
      </c>
      <c r="E17" s="19">
        <v>7</v>
      </c>
    </row>
    <row r="18" spans="1:10" ht="18.75" customHeight="1" x14ac:dyDescent="0.25">
      <c r="A18" s="21" t="s">
        <v>180</v>
      </c>
      <c r="B18" s="114"/>
      <c r="C18" s="117"/>
      <c r="D18" s="30" t="s">
        <v>112</v>
      </c>
      <c r="E18" s="75">
        <v>-2.2000000000000002</v>
      </c>
    </row>
    <row r="19" spans="1:10" ht="18.75" customHeight="1" x14ac:dyDescent="0.25">
      <c r="A19" s="21" t="s">
        <v>128</v>
      </c>
      <c r="B19" s="114"/>
      <c r="C19" s="117"/>
      <c r="D19" s="30" t="s">
        <v>129</v>
      </c>
      <c r="E19" s="75">
        <v>-50</v>
      </c>
    </row>
    <row r="20" spans="1:10" ht="18.75" customHeight="1" x14ac:dyDescent="0.25">
      <c r="A20" s="21" t="s">
        <v>130</v>
      </c>
      <c r="B20" s="114"/>
      <c r="C20" s="117"/>
      <c r="D20" s="30" t="s">
        <v>105</v>
      </c>
      <c r="E20" s="19">
        <v>-375.6</v>
      </c>
    </row>
    <row r="21" spans="1:10" ht="17.25" customHeight="1" x14ac:dyDescent="0.25">
      <c r="A21" s="21" t="s">
        <v>182</v>
      </c>
      <c r="B21" s="114"/>
      <c r="C21" s="117"/>
      <c r="D21" s="30" t="s">
        <v>181</v>
      </c>
      <c r="E21" s="19">
        <v>-3</v>
      </c>
    </row>
    <row r="22" spans="1:10" ht="18.75" customHeight="1" x14ac:dyDescent="0.25">
      <c r="A22" s="21" t="s">
        <v>141</v>
      </c>
      <c r="B22" s="114"/>
      <c r="C22" s="117"/>
      <c r="D22" s="30" t="s">
        <v>142</v>
      </c>
      <c r="E22" s="19">
        <v>-100</v>
      </c>
    </row>
    <row r="23" spans="1:10" ht="19.5" customHeight="1" x14ac:dyDescent="0.25">
      <c r="A23" s="21" t="s">
        <v>131</v>
      </c>
      <c r="B23" s="115"/>
      <c r="C23" s="118"/>
      <c r="D23" s="30" t="s">
        <v>132</v>
      </c>
      <c r="E23" s="19">
        <v>-17</v>
      </c>
    </row>
    <row r="24" spans="1:10" ht="18.75" customHeight="1" x14ac:dyDescent="0.25">
      <c r="A24" s="21" t="s">
        <v>104</v>
      </c>
      <c r="B24" s="93" t="s">
        <v>100</v>
      </c>
      <c r="C24" s="98" t="s">
        <v>1</v>
      </c>
      <c r="D24" s="30" t="s">
        <v>101</v>
      </c>
      <c r="E24" s="19">
        <v>305.39999999999998</v>
      </c>
    </row>
    <row r="25" spans="1:10" ht="18.75" customHeight="1" x14ac:dyDescent="0.25">
      <c r="A25" s="21" t="s">
        <v>133</v>
      </c>
      <c r="B25" s="113" t="s">
        <v>52</v>
      </c>
      <c r="C25" s="116" t="s">
        <v>1</v>
      </c>
      <c r="D25" s="30" t="s">
        <v>134</v>
      </c>
      <c r="E25" s="19">
        <v>13.3</v>
      </c>
    </row>
    <row r="26" spans="1:10" ht="18" customHeight="1" x14ac:dyDescent="0.25">
      <c r="A26" s="21" t="s">
        <v>135</v>
      </c>
      <c r="B26" s="114"/>
      <c r="C26" s="117"/>
      <c r="D26" s="30" t="s">
        <v>136</v>
      </c>
      <c r="E26" s="19">
        <v>-5.8</v>
      </c>
    </row>
    <row r="27" spans="1:10" ht="18" customHeight="1" x14ac:dyDescent="0.2">
      <c r="A27" s="21" t="s">
        <v>137</v>
      </c>
      <c r="B27" s="114"/>
      <c r="C27" s="118"/>
      <c r="D27" s="30" t="s">
        <v>138</v>
      </c>
      <c r="E27" s="62">
        <v>-7.5</v>
      </c>
    </row>
    <row r="28" spans="1:10" ht="18" customHeight="1" x14ac:dyDescent="0.25">
      <c r="A28" s="21" t="s">
        <v>99</v>
      </c>
      <c r="B28" s="113" t="s">
        <v>49</v>
      </c>
      <c r="C28" s="116" t="s">
        <v>1</v>
      </c>
      <c r="D28" s="30" t="s">
        <v>83</v>
      </c>
      <c r="E28" s="19">
        <v>27.4</v>
      </c>
    </row>
    <row r="29" spans="1:10" ht="18.75" customHeight="1" x14ac:dyDescent="0.25">
      <c r="A29" s="21" t="s">
        <v>66</v>
      </c>
      <c r="B29" s="114"/>
      <c r="C29" s="117"/>
      <c r="D29" s="30" t="s">
        <v>67</v>
      </c>
      <c r="E29" s="19">
        <v>12.6</v>
      </c>
    </row>
    <row r="30" spans="1:10" ht="18" customHeight="1" x14ac:dyDescent="0.25">
      <c r="A30" s="21" t="s">
        <v>139</v>
      </c>
      <c r="B30" s="114"/>
      <c r="C30" s="117"/>
      <c r="D30" s="68" t="s">
        <v>140</v>
      </c>
      <c r="E30" s="19">
        <v>60</v>
      </c>
      <c r="J30" s="17" t="s">
        <v>34</v>
      </c>
    </row>
    <row r="31" spans="1:10" ht="18" customHeight="1" x14ac:dyDescent="0.25">
      <c r="A31" s="21" t="s">
        <v>195</v>
      </c>
      <c r="B31" s="115"/>
      <c r="C31" s="118"/>
      <c r="D31" s="30" t="s">
        <v>196</v>
      </c>
      <c r="E31" s="19">
        <v>1.5</v>
      </c>
    </row>
    <row r="32" spans="1:10" ht="18" customHeight="1" x14ac:dyDescent="0.25">
      <c r="A32" s="21" t="s">
        <v>170</v>
      </c>
      <c r="B32" s="113" t="s">
        <v>173</v>
      </c>
      <c r="C32" s="122" t="s">
        <v>1</v>
      </c>
      <c r="D32" s="16" t="s">
        <v>172</v>
      </c>
      <c r="E32" s="19">
        <v>-2.7</v>
      </c>
    </row>
    <row r="33" spans="1:7" ht="29.25" customHeight="1" x14ac:dyDescent="0.25">
      <c r="A33" s="21" t="s">
        <v>183</v>
      </c>
      <c r="B33" s="115"/>
      <c r="C33" s="122"/>
      <c r="D33" s="30" t="s">
        <v>184</v>
      </c>
      <c r="E33" s="19">
        <v>2.7</v>
      </c>
    </row>
    <row r="34" spans="1:7" ht="19.5" customHeight="1" x14ac:dyDescent="0.25">
      <c r="A34" s="21" t="s">
        <v>126</v>
      </c>
      <c r="B34" s="113" t="s">
        <v>49</v>
      </c>
      <c r="C34" s="98" t="s">
        <v>1</v>
      </c>
      <c r="D34" s="116" t="s">
        <v>177</v>
      </c>
      <c r="E34" s="19">
        <v>53.5</v>
      </c>
    </row>
    <row r="35" spans="1:7" ht="18" customHeight="1" x14ac:dyDescent="0.25">
      <c r="A35" s="21">
        <v>49</v>
      </c>
      <c r="B35" s="115"/>
      <c r="C35" s="94" t="s">
        <v>77</v>
      </c>
      <c r="D35" s="118"/>
      <c r="E35" s="19">
        <v>20.7</v>
      </c>
    </row>
    <row r="36" spans="1:7" ht="20.100000000000001" customHeight="1" x14ac:dyDescent="0.25">
      <c r="A36" s="120" t="s">
        <v>44</v>
      </c>
      <c r="B36" s="120"/>
      <c r="C36" s="120"/>
      <c r="D36" s="120"/>
      <c r="E36" s="19">
        <f>SUM(E12:E13)</f>
        <v>-45.9</v>
      </c>
      <c r="F36" s="57"/>
      <c r="G36" s="57"/>
    </row>
    <row r="37" spans="1:7" ht="18" customHeight="1" x14ac:dyDescent="0.25">
      <c r="A37" s="120" t="s">
        <v>47</v>
      </c>
      <c r="B37" s="120"/>
      <c r="C37" s="120"/>
      <c r="D37" s="120"/>
      <c r="E37" s="19">
        <f>SUM(E14:E16)</f>
        <v>5.7</v>
      </c>
      <c r="F37" s="57"/>
      <c r="G37" s="57"/>
    </row>
    <row r="38" spans="1:7" ht="20.100000000000001" customHeight="1" x14ac:dyDescent="0.25">
      <c r="A38" s="120" t="s">
        <v>23</v>
      </c>
      <c r="B38" s="120"/>
      <c r="C38" s="120"/>
      <c r="D38" s="120"/>
      <c r="E38" s="19">
        <f>SUM(E17:E23)</f>
        <v>-540.79999999999995</v>
      </c>
      <c r="F38" s="57"/>
      <c r="G38" s="57"/>
    </row>
    <row r="39" spans="1:7" ht="20.100000000000001" customHeight="1" x14ac:dyDescent="0.25">
      <c r="A39" s="120" t="s">
        <v>102</v>
      </c>
      <c r="B39" s="120"/>
      <c r="C39" s="120"/>
      <c r="D39" s="120"/>
      <c r="E39" s="19">
        <f>SUM(E24)</f>
        <v>305.39999999999998</v>
      </c>
      <c r="F39" s="57"/>
      <c r="G39" s="57"/>
    </row>
    <row r="40" spans="1:7" ht="20.100000000000001" customHeight="1" x14ac:dyDescent="0.25">
      <c r="A40" s="120" t="s">
        <v>54</v>
      </c>
      <c r="B40" s="120"/>
      <c r="C40" s="120"/>
      <c r="D40" s="120"/>
      <c r="E40" s="19">
        <f>SUM(E9,E25:E27)</f>
        <v>111.9</v>
      </c>
    </row>
    <row r="41" spans="1:7" ht="20.100000000000001" customHeight="1" x14ac:dyDescent="0.25">
      <c r="A41" s="120" t="s">
        <v>50</v>
      </c>
      <c r="B41" s="120"/>
      <c r="C41" s="120"/>
      <c r="D41" s="120"/>
      <c r="E41" s="19">
        <f>SUM(E10,E28:E31,E34:E35)</f>
        <v>163.69999999999999</v>
      </c>
    </row>
    <row r="42" spans="1:7" ht="20.100000000000001" customHeight="1" x14ac:dyDescent="0.25">
      <c r="A42" s="120" t="s">
        <v>171</v>
      </c>
      <c r="B42" s="120"/>
      <c r="C42" s="120"/>
      <c r="D42" s="120"/>
      <c r="E42" s="19">
        <f>SUM(E32:E33)</f>
        <v>0</v>
      </c>
    </row>
    <row r="43" spans="1:7" ht="16.5" customHeight="1" x14ac:dyDescent="0.2">
      <c r="A43" s="119" t="s">
        <v>2</v>
      </c>
      <c r="B43" s="119"/>
      <c r="C43" s="119"/>
      <c r="D43" s="119"/>
      <c r="E43" s="20">
        <f>SUM(E36:E42)</f>
        <v>-2.8421709430404007E-14</v>
      </c>
    </row>
    <row r="44" spans="1:7" ht="16.5" customHeight="1" x14ac:dyDescent="0.2">
      <c r="A44" s="120" t="s">
        <v>16</v>
      </c>
      <c r="B44" s="120"/>
      <c r="C44" s="120"/>
      <c r="D44" s="120"/>
      <c r="E44" s="20"/>
    </row>
    <row r="45" spans="1:7" ht="16.5" customHeight="1" x14ac:dyDescent="0.2">
      <c r="A45" s="119" t="s">
        <v>14</v>
      </c>
      <c r="B45" s="119"/>
      <c r="C45" s="119"/>
      <c r="D45" s="119"/>
      <c r="E45" s="20">
        <f>E43-E44</f>
        <v>-2.8421709430404007E-14</v>
      </c>
    </row>
    <row r="46" spans="1:7" ht="16.5" customHeight="1" x14ac:dyDescent="0.2">
      <c r="A46" s="97"/>
      <c r="B46" s="97"/>
      <c r="C46" s="97"/>
      <c r="D46" s="97"/>
      <c r="E46" s="73"/>
      <c r="G46" s="57"/>
    </row>
    <row r="47" spans="1:7" x14ac:dyDescent="0.2">
      <c r="E47" s="57"/>
    </row>
    <row r="48" spans="1:7" x14ac:dyDescent="0.2">
      <c r="E48" s="57"/>
    </row>
    <row r="50" spans="4:5" x14ac:dyDescent="0.2">
      <c r="D50" s="25"/>
      <c r="E50" s="57"/>
    </row>
  </sheetData>
  <mergeCells count="28">
    <mergeCell ref="C12:C13"/>
    <mergeCell ref="A37:D37"/>
    <mergeCell ref="D1:E1"/>
    <mergeCell ref="D3:E3"/>
    <mergeCell ref="D4:E4"/>
    <mergeCell ref="A6:E6"/>
    <mergeCell ref="A36:D36"/>
    <mergeCell ref="B17:B23"/>
    <mergeCell ref="C17:C23"/>
    <mergeCell ref="B25:B27"/>
    <mergeCell ref="C25:C27"/>
    <mergeCell ref="B12:B13"/>
    <mergeCell ref="B32:B33"/>
    <mergeCell ref="C32:C33"/>
    <mergeCell ref="B14:B16"/>
    <mergeCell ref="C14:C16"/>
    <mergeCell ref="B28:B31"/>
    <mergeCell ref="C28:C31"/>
    <mergeCell ref="D34:D35"/>
    <mergeCell ref="B34:B35"/>
    <mergeCell ref="A45:D45"/>
    <mergeCell ref="A44:D44"/>
    <mergeCell ref="A43:D43"/>
    <mergeCell ref="A38:D38"/>
    <mergeCell ref="A40:D40"/>
    <mergeCell ref="A41:D41"/>
    <mergeCell ref="A39:D39"/>
    <mergeCell ref="A42:D42"/>
  </mergeCells>
  <phoneticPr fontId="0" type="noConversion"/>
  <pageMargins left="0.70866141732283472" right="0.70866141732283472" top="0.74803149606299213" bottom="0.35433070866141736" header="0.31496062992125984" footer="0.31496062992125984"/>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workbookViewId="0">
      <selection activeCell="D3" sqref="D3:E3"/>
    </sheetView>
  </sheetViews>
  <sheetFormatPr defaultColWidth="9.140625" defaultRowHeight="15" x14ac:dyDescent="0.2"/>
  <cols>
    <col min="1" max="1" width="4.140625" style="64" customWidth="1"/>
    <col min="2" max="2" width="7" style="64" customWidth="1"/>
    <col min="3" max="3" width="32.7109375" style="64" customWidth="1"/>
    <col min="4" max="4" width="77.140625" style="64" customWidth="1"/>
    <col min="5" max="5" width="11.7109375" style="64" customWidth="1"/>
    <col min="6" max="16384" width="9.140625" style="64"/>
  </cols>
  <sheetData>
    <row r="1" spans="1:5" ht="13.5" customHeight="1" x14ac:dyDescent="0.2">
      <c r="D1" s="125" t="s">
        <v>20</v>
      </c>
      <c r="E1" s="125"/>
    </row>
    <row r="2" spans="1:5" ht="13.5" customHeight="1" x14ac:dyDescent="0.2">
      <c r="D2" s="125" t="s">
        <v>106</v>
      </c>
      <c r="E2" s="125"/>
    </row>
    <row r="3" spans="1:5" ht="13.5" customHeight="1" x14ac:dyDescent="0.2">
      <c r="D3" s="125" t="s">
        <v>197</v>
      </c>
      <c r="E3" s="125"/>
    </row>
    <row r="4" spans="1:5" ht="13.5" customHeight="1" x14ac:dyDescent="0.2">
      <c r="D4" s="125" t="s">
        <v>78</v>
      </c>
      <c r="E4" s="125"/>
    </row>
    <row r="5" spans="1:5" ht="17.25" customHeight="1" x14ac:dyDescent="0.2">
      <c r="D5" s="127"/>
      <c r="E5" s="127"/>
    </row>
    <row r="6" spans="1:5" ht="33" customHeight="1" x14ac:dyDescent="0.2">
      <c r="A6" s="126" t="s">
        <v>79</v>
      </c>
      <c r="B6" s="126"/>
      <c r="C6" s="126"/>
      <c r="D6" s="126"/>
      <c r="E6" s="126"/>
    </row>
    <row r="7" spans="1:5" ht="15" customHeight="1" x14ac:dyDescent="0.2">
      <c r="E7" s="65" t="s">
        <v>13</v>
      </c>
    </row>
    <row r="8" spans="1:5" ht="43.5" customHeight="1" x14ac:dyDescent="0.2">
      <c r="A8" s="60" t="s">
        <v>5</v>
      </c>
      <c r="B8" s="60" t="s">
        <v>4</v>
      </c>
      <c r="C8" s="60" t="s">
        <v>8</v>
      </c>
      <c r="D8" s="60" t="s">
        <v>9</v>
      </c>
      <c r="E8" s="60" t="s">
        <v>19</v>
      </c>
    </row>
    <row r="9" spans="1:5" ht="18" customHeight="1" x14ac:dyDescent="0.25">
      <c r="A9" s="74">
        <v>3</v>
      </c>
      <c r="B9" s="78" t="s">
        <v>22</v>
      </c>
      <c r="C9" s="76" t="s">
        <v>1</v>
      </c>
      <c r="D9" s="79" t="s">
        <v>115</v>
      </c>
      <c r="E9" s="19">
        <v>-8.3000000000000007</v>
      </c>
    </row>
    <row r="10" spans="1:5" ht="18" customHeight="1" x14ac:dyDescent="0.25">
      <c r="A10" s="124" t="s">
        <v>23</v>
      </c>
      <c r="B10" s="124"/>
      <c r="C10" s="124"/>
      <c r="D10" s="124"/>
      <c r="E10" s="19">
        <f>SUM(E9:E9)</f>
        <v>-8.3000000000000007</v>
      </c>
    </row>
    <row r="11" spans="1:5" ht="16.5" customHeight="1" x14ac:dyDescent="0.2">
      <c r="A11" s="123" t="s">
        <v>14</v>
      </c>
      <c r="B11" s="123"/>
      <c r="C11" s="123"/>
      <c r="D11" s="123"/>
      <c r="E11" s="20">
        <f>SUM(E10:E10)</f>
        <v>-8.3000000000000007</v>
      </c>
    </row>
    <row r="13" spans="1:5" x14ac:dyDescent="0.2">
      <c r="D13" s="65"/>
      <c r="E13" s="66"/>
    </row>
    <row r="15" spans="1:5" x14ac:dyDescent="0.2">
      <c r="E15" s="66"/>
    </row>
    <row r="26" spans="4:4" x14ac:dyDescent="0.2">
      <c r="D26" s="64" t="s">
        <v>34</v>
      </c>
    </row>
  </sheetData>
  <mergeCells count="8">
    <mergeCell ref="A11:D11"/>
    <mergeCell ref="A10:D10"/>
    <mergeCell ref="D1:E1"/>
    <mergeCell ref="D3:E3"/>
    <mergeCell ref="D4:E4"/>
    <mergeCell ref="A6:E6"/>
    <mergeCell ref="D2:E2"/>
    <mergeCell ref="D5:E5"/>
  </mergeCells>
  <pageMargins left="0.7" right="0.7" top="0.75" bottom="0.75" header="0.3" footer="0.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workbookViewId="0">
      <selection activeCell="D3" sqref="D3:E3"/>
    </sheetView>
  </sheetViews>
  <sheetFormatPr defaultColWidth="9.140625" defaultRowHeight="15" x14ac:dyDescent="0.2"/>
  <cols>
    <col min="1" max="1" width="4" style="40" customWidth="1"/>
    <col min="2" max="2" width="7.5703125" style="40" customWidth="1"/>
    <col min="3" max="3" width="40.85546875" style="40" customWidth="1"/>
    <col min="4" max="4" width="50.42578125" style="40" customWidth="1"/>
    <col min="5" max="5" width="12.28515625" style="40" customWidth="1"/>
    <col min="6" max="6" width="9.140625" style="40" hidden="1" customWidth="1"/>
    <col min="7" max="7" width="9.140625" style="40"/>
    <col min="8" max="8" width="10.5703125" style="40" customWidth="1"/>
    <col min="9" max="16384" width="9.140625" style="40"/>
  </cols>
  <sheetData>
    <row r="1" spans="1:10" ht="12.75" customHeight="1" x14ac:dyDescent="0.2">
      <c r="A1" s="40" t="s">
        <v>34</v>
      </c>
      <c r="D1" s="111" t="s">
        <v>20</v>
      </c>
      <c r="E1" s="111"/>
    </row>
    <row r="2" spans="1:10" ht="14.25" customHeight="1" x14ac:dyDescent="0.2">
      <c r="D2" s="111" t="s">
        <v>106</v>
      </c>
      <c r="E2" s="111"/>
    </row>
    <row r="3" spans="1:10" ht="12" customHeight="1" x14ac:dyDescent="0.2">
      <c r="D3" s="111" t="s">
        <v>197</v>
      </c>
      <c r="E3" s="111"/>
    </row>
    <row r="4" spans="1:10" ht="15" customHeight="1" x14ac:dyDescent="0.2">
      <c r="D4" s="111" t="s">
        <v>56</v>
      </c>
      <c r="E4" s="111"/>
    </row>
    <row r="5" spans="1:10" ht="12" customHeight="1" x14ac:dyDescent="0.2"/>
    <row r="6" spans="1:10" ht="30.75" customHeight="1" x14ac:dyDescent="0.2">
      <c r="A6" s="128" t="s">
        <v>57</v>
      </c>
      <c r="B6" s="128"/>
      <c r="C6" s="128"/>
      <c r="D6" s="128"/>
      <c r="E6" s="128"/>
      <c r="F6" s="128"/>
      <c r="H6" s="42"/>
    </row>
    <row r="7" spans="1:10" ht="14.25" customHeight="1" x14ac:dyDescent="0.2">
      <c r="E7" s="36" t="s">
        <v>13</v>
      </c>
    </row>
    <row r="8" spans="1:10" ht="48.75" customHeight="1" x14ac:dyDescent="0.2">
      <c r="A8" s="16" t="s">
        <v>5</v>
      </c>
      <c r="B8" s="41" t="s">
        <v>4</v>
      </c>
      <c r="C8" s="41" t="s">
        <v>8</v>
      </c>
      <c r="D8" s="41" t="s">
        <v>9</v>
      </c>
      <c r="E8" s="43" t="s">
        <v>19</v>
      </c>
      <c r="H8" s="70"/>
      <c r="I8" s="72"/>
    </row>
    <row r="9" spans="1:10" s="59" customFormat="1" ht="15" customHeight="1" x14ac:dyDescent="0.25">
      <c r="A9" s="60">
        <v>2</v>
      </c>
      <c r="B9" s="114" t="s">
        <v>31</v>
      </c>
      <c r="C9" s="16" t="s">
        <v>74</v>
      </c>
      <c r="D9" s="16" t="s">
        <v>75</v>
      </c>
      <c r="E9" s="69">
        <v>2.2999999999999998</v>
      </c>
      <c r="F9" s="44"/>
      <c r="J9" s="70"/>
    </row>
    <row r="10" spans="1:10" s="70" customFormat="1" ht="15" customHeight="1" x14ac:dyDescent="0.25">
      <c r="A10" s="71">
        <v>10</v>
      </c>
      <c r="B10" s="129"/>
      <c r="C10" s="16" t="s">
        <v>89</v>
      </c>
      <c r="D10" s="16" t="s">
        <v>90</v>
      </c>
      <c r="E10" s="45">
        <v>3.3</v>
      </c>
      <c r="F10" s="63"/>
    </row>
    <row r="11" spans="1:10" s="70" customFormat="1" ht="15" customHeight="1" x14ac:dyDescent="0.25">
      <c r="A11" s="71">
        <v>12</v>
      </c>
      <c r="B11" s="129"/>
      <c r="C11" s="16" t="s">
        <v>70</v>
      </c>
      <c r="D11" s="16" t="s">
        <v>71</v>
      </c>
      <c r="E11" s="45">
        <v>0.2</v>
      </c>
      <c r="F11" s="63"/>
    </row>
    <row r="12" spans="1:10" s="70" customFormat="1" ht="15" customHeight="1" x14ac:dyDescent="0.25">
      <c r="A12" s="71">
        <v>13</v>
      </c>
      <c r="B12" s="129"/>
      <c r="C12" s="16" t="s">
        <v>91</v>
      </c>
      <c r="D12" s="16" t="s">
        <v>92</v>
      </c>
      <c r="E12" s="45">
        <v>0.3</v>
      </c>
      <c r="F12" s="63"/>
    </row>
    <row r="13" spans="1:10" s="70" customFormat="1" ht="15" customHeight="1" x14ac:dyDescent="0.25">
      <c r="A13" s="71">
        <v>14</v>
      </c>
      <c r="B13" s="129"/>
      <c r="C13" s="16" t="s">
        <v>72</v>
      </c>
      <c r="D13" s="16" t="s">
        <v>73</v>
      </c>
      <c r="E13" s="45">
        <v>0.4</v>
      </c>
      <c r="F13" s="63"/>
    </row>
    <row r="14" spans="1:10" s="70" customFormat="1" ht="15" customHeight="1" x14ac:dyDescent="0.25">
      <c r="A14" s="71">
        <v>15</v>
      </c>
      <c r="B14" s="129"/>
      <c r="C14" s="16" t="s">
        <v>64</v>
      </c>
      <c r="D14" s="16" t="s">
        <v>65</v>
      </c>
      <c r="E14" s="45">
        <v>0.4</v>
      </c>
      <c r="F14" s="63"/>
    </row>
    <row r="15" spans="1:10" s="70" customFormat="1" ht="15" customHeight="1" x14ac:dyDescent="0.25">
      <c r="A15" s="71">
        <v>16</v>
      </c>
      <c r="B15" s="129"/>
      <c r="C15" s="16" t="s">
        <v>93</v>
      </c>
      <c r="D15" s="16" t="s">
        <v>94</v>
      </c>
      <c r="E15" s="45">
        <v>0.4</v>
      </c>
      <c r="F15" s="63"/>
    </row>
    <row r="16" spans="1:10" s="70" customFormat="1" ht="15" customHeight="1" x14ac:dyDescent="0.25">
      <c r="A16" s="71">
        <v>17</v>
      </c>
      <c r="B16" s="129"/>
      <c r="C16" s="16" t="s">
        <v>62</v>
      </c>
      <c r="D16" s="16" t="s">
        <v>63</v>
      </c>
      <c r="E16" s="45">
        <v>0.5</v>
      </c>
      <c r="F16" s="63"/>
    </row>
    <row r="17" spans="1:10" ht="15" customHeight="1" x14ac:dyDescent="0.25">
      <c r="A17" s="41">
        <v>21</v>
      </c>
      <c r="B17" s="130"/>
      <c r="C17" s="16" t="s">
        <v>1</v>
      </c>
      <c r="D17" s="16" t="s">
        <v>60</v>
      </c>
      <c r="E17" s="45">
        <v>-7.8</v>
      </c>
      <c r="J17" s="70"/>
    </row>
    <row r="18" spans="1:10" ht="15" customHeight="1" x14ac:dyDescent="0.2">
      <c r="A18" s="123" t="s">
        <v>14</v>
      </c>
      <c r="B18" s="123"/>
      <c r="C18" s="123"/>
      <c r="D18" s="123"/>
      <c r="E18" s="20">
        <f>SUM(E9:E17)</f>
        <v>0</v>
      </c>
      <c r="H18" s="46"/>
      <c r="I18" s="46"/>
      <c r="J18" s="46"/>
    </row>
    <row r="19" spans="1:10" ht="15" customHeight="1" x14ac:dyDescent="0.2">
      <c r="A19" s="46"/>
      <c r="B19" s="46"/>
      <c r="C19" s="46"/>
      <c r="D19" s="46"/>
      <c r="E19" s="47"/>
    </row>
    <row r="20" spans="1:10" ht="15" customHeight="1" x14ac:dyDescent="0.2">
      <c r="A20" s="46"/>
      <c r="B20" s="46"/>
      <c r="C20" s="46"/>
      <c r="D20" s="48"/>
      <c r="E20" s="49"/>
    </row>
    <row r="21" spans="1:10" ht="15" customHeight="1" x14ac:dyDescent="0.2">
      <c r="A21" s="50"/>
      <c r="B21" s="50"/>
      <c r="C21" s="50"/>
      <c r="D21" s="51"/>
      <c r="E21" s="49"/>
      <c r="F21" s="52"/>
    </row>
    <row r="22" spans="1:10" ht="13.5" customHeight="1" x14ac:dyDescent="0.2">
      <c r="A22" s="50"/>
      <c r="B22" s="50"/>
      <c r="C22" s="50"/>
      <c r="D22" s="51"/>
      <c r="E22" s="49"/>
      <c r="F22" s="52"/>
    </row>
    <row r="23" spans="1:10" ht="12.75" customHeight="1" x14ac:dyDescent="0.2">
      <c r="A23" s="52"/>
      <c r="B23" s="52"/>
      <c r="C23" s="52"/>
      <c r="D23" s="51"/>
      <c r="E23" s="53"/>
      <c r="F23" s="52"/>
    </row>
    <row r="24" spans="1:10" x14ac:dyDescent="0.2">
      <c r="A24" s="52"/>
      <c r="B24" s="52"/>
      <c r="C24" s="52"/>
      <c r="D24" s="51"/>
      <c r="E24" s="53"/>
      <c r="F24" s="52"/>
    </row>
    <row r="25" spans="1:10" x14ac:dyDescent="0.2">
      <c r="A25" s="52"/>
      <c r="B25" s="52"/>
      <c r="C25" s="52"/>
      <c r="D25" s="54"/>
      <c r="E25" s="55"/>
      <c r="F25" s="52"/>
    </row>
    <row r="26" spans="1:10" x14ac:dyDescent="0.2">
      <c r="A26" s="52"/>
      <c r="B26" s="52"/>
      <c r="C26" s="52"/>
      <c r="D26" s="54"/>
      <c r="E26" s="55"/>
      <c r="F26" s="52"/>
    </row>
    <row r="27" spans="1:10" x14ac:dyDescent="0.2">
      <c r="A27" s="52"/>
      <c r="B27" s="52"/>
      <c r="C27" s="52"/>
      <c r="D27" s="54"/>
      <c r="E27" s="55"/>
      <c r="F27" s="52"/>
    </row>
    <row r="28" spans="1:10" x14ac:dyDescent="0.2">
      <c r="A28" s="52"/>
      <c r="B28" s="52"/>
      <c r="C28" s="52"/>
      <c r="D28" s="54"/>
      <c r="E28" s="55"/>
      <c r="F28" s="52"/>
    </row>
    <row r="29" spans="1:10" x14ac:dyDescent="0.2">
      <c r="A29" s="52"/>
      <c r="B29" s="52"/>
      <c r="C29" s="52"/>
      <c r="D29" s="54"/>
      <c r="E29" s="55"/>
      <c r="F29" s="52"/>
    </row>
    <row r="30" spans="1:10" x14ac:dyDescent="0.2">
      <c r="A30" s="52"/>
      <c r="B30" s="52"/>
      <c r="C30" s="52"/>
      <c r="D30" s="54"/>
      <c r="E30" s="55"/>
      <c r="F30" s="52"/>
    </row>
    <row r="31" spans="1:10" x14ac:dyDescent="0.2">
      <c r="A31" s="52"/>
      <c r="B31" s="52"/>
      <c r="C31" s="52"/>
      <c r="D31" s="54"/>
      <c r="E31" s="55"/>
      <c r="F31" s="52"/>
    </row>
    <row r="32" spans="1:10" x14ac:dyDescent="0.2">
      <c r="A32" s="52"/>
      <c r="B32" s="52"/>
      <c r="C32" s="52"/>
      <c r="D32" s="54"/>
      <c r="E32" s="55"/>
      <c r="F32" s="52"/>
    </row>
    <row r="33" spans="1:6" x14ac:dyDescent="0.2">
      <c r="A33" s="52"/>
      <c r="B33" s="52"/>
      <c r="C33" s="52"/>
      <c r="D33" s="52"/>
      <c r="E33" s="56"/>
      <c r="F33" s="52"/>
    </row>
    <row r="34" spans="1:6" x14ac:dyDescent="0.2">
      <c r="A34" s="52"/>
      <c r="B34" s="52"/>
      <c r="C34" s="52"/>
      <c r="D34" s="52"/>
      <c r="E34" s="52"/>
      <c r="F34" s="52"/>
    </row>
    <row r="35" spans="1:6" x14ac:dyDescent="0.2">
      <c r="A35" s="52"/>
      <c r="B35" s="52"/>
      <c r="C35" s="52"/>
      <c r="D35" s="52"/>
      <c r="E35" s="52"/>
      <c r="F35" s="52"/>
    </row>
    <row r="36" spans="1:6" x14ac:dyDescent="0.2">
      <c r="A36" s="52"/>
      <c r="B36" s="52"/>
      <c r="C36" s="52"/>
      <c r="D36" s="52"/>
      <c r="E36" s="52"/>
      <c r="F36" s="52"/>
    </row>
    <row r="37" spans="1:6" x14ac:dyDescent="0.2">
      <c r="A37" s="52"/>
      <c r="B37" s="52"/>
      <c r="C37" s="52"/>
      <c r="D37" s="52"/>
      <c r="E37" s="52"/>
      <c r="F37" s="52"/>
    </row>
    <row r="38" spans="1:6" x14ac:dyDescent="0.2">
      <c r="A38" s="52"/>
      <c r="B38" s="52"/>
      <c r="C38" s="52"/>
      <c r="D38" s="52"/>
      <c r="E38" s="52"/>
      <c r="F38" s="52"/>
    </row>
    <row r="39" spans="1:6" x14ac:dyDescent="0.2">
      <c r="A39" s="52"/>
      <c r="B39" s="52"/>
      <c r="C39" s="52"/>
      <c r="D39" s="52"/>
      <c r="E39" s="52"/>
      <c r="F39" s="52"/>
    </row>
    <row r="40" spans="1:6" x14ac:dyDescent="0.2">
      <c r="A40" s="52"/>
      <c r="B40" s="52"/>
      <c r="C40" s="52"/>
      <c r="D40" s="52"/>
      <c r="E40" s="52"/>
      <c r="F40" s="52"/>
    </row>
    <row r="41" spans="1:6" x14ac:dyDescent="0.2">
      <c r="A41" s="52"/>
      <c r="B41" s="52"/>
      <c r="C41" s="52"/>
      <c r="D41" s="52"/>
      <c r="E41" s="52"/>
      <c r="F41" s="52"/>
    </row>
    <row r="42" spans="1:6" x14ac:dyDescent="0.2">
      <c r="A42" s="52"/>
      <c r="B42" s="52"/>
      <c r="C42" s="52"/>
      <c r="D42" s="52"/>
      <c r="E42" s="52"/>
      <c r="F42" s="52"/>
    </row>
    <row r="43" spans="1:6" x14ac:dyDescent="0.2">
      <c r="A43" s="52"/>
      <c r="B43" s="52"/>
      <c r="C43" s="52"/>
      <c r="D43" s="52"/>
      <c r="E43" s="52"/>
      <c r="F43" s="52"/>
    </row>
  </sheetData>
  <mergeCells count="7">
    <mergeCell ref="A6:F6"/>
    <mergeCell ref="B9:B17"/>
    <mergeCell ref="A18:D18"/>
    <mergeCell ref="D1:E1"/>
    <mergeCell ref="D2:E2"/>
    <mergeCell ref="D3:E3"/>
    <mergeCell ref="D4:E4"/>
  </mergeCells>
  <pageMargins left="0.7" right="0.7" top="0.75" bottom="0.75" header="0.3" footer="0.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selection activeCell="D3" sqref="D3:E3"/>
    </sheetView>
  </sheetViews>
  <sheetFormatPr defaultColWidth="9.140625" defaultRowHeight="15" x14ac:dyDescent="0.25"/>
  <cols>
    <col min="1" max="1" width="4.85546875" style="18" customWidth="1"/>
    <col min="2" max="2" width="7.5703125" style="18" customWidth="1"/>
    <col min="3" max="3" width="39.85546875" style="18" customWidth="1"/>
    <col min="4" max="4" width="65.5703125" style="18" customWidth="1"/>
    <col min="5" max="5" width="12.42578125" style="18" customWidth="1"/>
    <col min="6" max="6" width="9.140625" style="18"/>
    <col min="7" max="7" width="9.42578125" style="18" bestFit="1" customWidth="1"/>
    <col min="8" max="16384" width="9.140625" style="18"/>
  </cols>
  <sheetData>
    <row r="1" spans="1:7" ht="15" customHeight="1" x14ac:dyDescent="0.25">
      <c r="D1" s="111" t="s">
        <v>20</v>
      </c>
      <c r="E1" s="111"/>
    </row>
    <row r="2" spans="1:7" ht="16.149999999999999" customHeight="1" x14ac:dyDescent="0.25">
      <c r="D2" s="111" t="s">
        <v>106</v>
      </c>
      <c r="E2" s="111"/>
    </row>
    <row r="3" spans="1:7" ht="15" customHeight="1" x14ac:dyDescent="0.25">
      <c r="D3" s="111" t="s">
        <v>197</v>
      </c>
      <c r="E3" s="111"/>
    </row>
    <row r="4" spans="1:7" ht="15" customHeight="1" x14ac:dyDescent="0.25">
      <c r="D4" s="110" t="s">
        <v>25</v>
      </c>
      <c r="E4" s="110"/>
    </row>
    <row r="5" spans="1:7" ht="15" customHeight="1" x14ac:dyDescent="0.25">
      <c r="E5" s="14"/>
    </row>
    <row r="6" spans="1:7" ht="18.75" customHeight="1" x14ac:dyDescent="0.25">
      <c r="A6" s="132" t="s">
        <v>29</v>
      </c>
      <c r="B6" s="132"/>
      <c r="C6" s="132"/>
      <c r="D6" s="132"/>
      <c r="E6" s="132"/>
      <c r="F6" s="132"/>
    </row>
    <row r="7" spans="1:7" ht="16.5" customHeight="1" x14ac:dyDescent="0.25">
      <c r="E7" s="24" t="s">
        <v>13</v>
      </c>
    </row>
    <row r="8" spans="1:7" ht="46.5" customHeight="1" x14ac:dyDescent="0.25">
      <c r="A8" s="99" t="s">
        <v>11</v>
      </c>
      <c r="B8" s="99" t="s">
        <v>4</v>
      </c>
      <c r="C8" s="99" t="s">
        <v>8</v>
      </c>
      <c r="D8" s="99" t="s">
        <v>9</v>
      </c>
      <c r="E8" s="99" t="s">
        <v>19</v>
      </c>
    </row>
    <row r="9" spans="1:7" ht="18" customHeight="1" x14ac:dyDescent="0.25">
      <c r="A9" s="99">
        <v>18</v>
      </c>
      <c r="B9" s="135" t="s">
        <v>46</v>
      </c>
      <c r="C9" s="83" t="s">
        <v>1</v>
      </c>
      <c r="D9" s="137" t="s">
        <v>88</v>
      </c>
      <c r="E9" s="22">
        <v>-445.6</v>
      </c>
    </row>
    <row r="10" spans="1:7" ht="17.25" customHeight="1" x14ac:dyDescent="0.25">
      <c r="A10" s="99">
        <v>20</v>
      </c>
      <c r="B10" s="136"/>
      <c r="C10" s="16" t="s">
        <v>158</v>
      </c>
      <c r="D10" s="138"/>
      <c r="E10" s="22">
        <v>-15.6</v>
      </c>
    </row>
    <row r="11" spans="1:7" ht="18.75" customHeight="1" x14ac:dyDescent="0.25">
      <c r="A11" s="99">
        <v>22</v>
      </c>
      <c r="B11" s="134" t="s">
        <v>22</v>
      </c>
      <c r="C11" s="139" t="s">
        <v>1</v>
      </c>
      <c r="D11" s="37" t="s">
        <v>121</v>
      </c>
      <c r="E11" s="22">
        <v>-0.7</v>
      </c>
    </row>
    <row r="12" spans="1:7" ht="19.5" customHeight="1" x14ac:dyDescent="0.25">
      <c r="A12" s="99">
        <v>23</v>
      </c>
      <c r="B12" s="134"/>
      <c r="C12" s="140"/>
      <c r="D12" s="37" t="s">
        <v>112</v>
      </c>
      <c r="E12" s="22">
        <v>-5.6680000000000001</v>
      </c>
    </row>
    <row r="13" spans="1:7" ht="18.75" customHeight="1" x14ac:dyDescent="0.25">
      <c r="A13" s="99">
        <v>24</v>
      </c>
      <c r="B13" s="134"/>
      <c r="C13" s="141"/>
      <c r="D13" s="37" t="s">
        <v>80</v>
      </c>
      <c r="E13" s="22">
        <v>-21.942</v>
      </c>
    </row>
    <row r="14" spans="1:7" ht="18.75" customHeight="1" x14ac:dyDescent="0.25">
      <c r="A14" s="99">
        <v>25</v>
      </c>
      <c r="B14" s="100" t="s">
        <v>22</v>
      </c>
      <c r="C14" s="16" t="s">
        <v>187</v>
      </c>
      <c r="D14" s="16" t="s">
        <v>188</v>
      </c>
      <c r="E14" s="22">
        <v>-5.3</v>
      </c>
      <c r="G14" s="27"/>
    </row>
    <row r="15" spans="1:7" ht="18.75" customHeight="1" x14ac:dyDescent="0.25">
      <c r="A15" s="99">
        <v>41</v>
      </c>
      <c r="B15" s="100" t="s">
        <v>31</v>
      </c>
      <c r="C15" s="139" t="s">
        <v>1</v>
      </c>
      <c r="D15" s="30" t="s">
        <v>143</v>
      </c>
      <c r="E15" s="22">
        <v>-6.7</v>
      </c>
    </row>
    <row r="16" spans="1:7" ht="18.75" customHeight="1" x14ac:dyDescent="0.25">
      <c r="A16" s="99">
        <v>43</v>
      </c>
      <c r="B16" s="100" t="s">
        <v>46</v>
      </c>
      <c r="C16" s="140"/>
      <c r="D16" s="68" t="s">
        <v>118</v>
      </c>
      <c r="E16" s="22">
        <v>37.5</v>
      </c>
    </row>
    <row r="17" spans="1:5" ht="17.25" customHeight="1" x14ac:dyDescent="0.25">
      <c r="A17" s="99">
        <v>45</v>
      </c>
      <c r="B17" s="101" t="s">
        <v>22</v>
      </c>
      <c r="C17" s="141"/>
      <c r="D17" s="4" t="s">
        <v>146</v>
      </c>
      <c r="E17" s="22">
        <v>2.4</v>
      </c>
    </row>
    <row r="18" spans="1:5" ht="17.25" customHeight="1" x14ac:dyDescent="0.25">
      <c r="A18" s="133" t="s">
        <v>44</v>
      </c>
      <c r="B18" s="133"/>
      <c r="C18" s="133"/>
      <c r="D18" s="133"/>
      <c r="E18" s="22">
        <f>SUM(E15)</f>
        <v>-6.7</v>
      </c>
    </row>
    <row r="19" spans="1:5" ht="18" customHeight="1" x14ac:dyDescent="0.25">
      <c r="A19" s="133" t="s">
        <v>47</v>
      </c>
      <c r="B19" s="133"/>
      <c r="C19" s="133"/>
      <c r="D19" s="133"/>
      <c r="E19" s="22">
        <f>SUM(E9:E10,E16)</f>
        <v>-423.70000000000005</v>
      </c>
    </row>
    <row r="20" spans="1:5" ht="17.25" customHeight="1" x14ac:dyDescent="0.25">
      <c r="A20" s="133" t="s">
        <v>23</v>
      </c>
      <c r="B20" s="133"/>
      <c r="C20" s="133"/>
      <c r="D20" s="133"/>
      <c r="E20" s="22">
        <f>SUM(E11:E14,E17)</f>
        <v>-31.21</v>
      </c>
    </row>
    <row r="21" spans="1:5" ht="16.5" customHeight="1" x14ac:dyDescent="0.25">
      <c r="A21" s="131" t="s">
        <v>14</v>
      </c>
      <c r="B21" s="131"/>
      <c r="C21" s="131"/>
      <c r="D21" s="131"/>
      <c r="E21" s="104">
        <f>SUM(E18:E20)</f>
        <v>-461.61</v>
      </c>
    </row>
    <row r="23" spans="1:5" x14ac:dyDescent="0.25">
      <c r="D23" s="24"/>
      <c r="E23" s="27"/>
    </row>
    <row r="24" spans="1:5" x14ac:dyDescent="0.25">
      <c r="E24" s="27"/>
    </row>
    <row r="25" spans="1:5" x14ac:dyDescent="0.25">
      <c r="E25" s="27"/>
    </row>
    <row r="27" spans="1:5" x14ac:dyDescent="0.25">
      <c r="D27" s="24"/>
      <c r="E27" s="27"/>
    </row>
    <row r="30" spans="1:5" x14ac:dyDescent="0.25">
      <c r="A30" s="18" t="s">
        <v>34</v>
      </c>
    </row>
  </sheetData>
  <mergeCells count="14">
    <mergeCell ref="A21:D21"/>
    <mergeCell ref="D1:E1"/>
    <mergeCell ref="D2:E2"/>
    <mergeCell ref="D3:E3"/>
    <mergeCell ref="D4:E4"/>
    <mergeCell ref="A6:F6"/>
    <mergeCell ref="A20:D20"/>
    <mergeCell ref="A19:D19"/>
    <mergeCell ref="B11:B13"/>
    <mergeCell ref="B9:B10"/>
    <mergeCell ref="D9:D10"/>
    <mergeCell ref="A18:D18"/>
    <mergeCell ref="C11:C13"/>
    <mergeCell ref="C15:C17"/>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D3" sqref="D3:E3"/>
    </sheetView>
  </sheetViews>
  <sheetFormatPr defaultColWidth="9.140625" defaultRowHeight="15" x14ac:dyDescent="0.2"/>
  <cols>
    <col min="1" max="1" width="4" style="86" customWidth="1"/>
    <col min="2" max="2" width="10.28515625" style="86" customWidth="1"/>
    <col min="3" max="3" width="41.28515625" style="86" customWidth="1"/>
    <col min="4" max="4" width="49.7109375" style="86" customWidth="1"/>
    <col min="5" max="5" width="12.7109375" style="86" customWidth="1"/>
    <col min="6" max="16384" width="9.140625" style="86"/>
  </cols>
  <sheetData>
    <row r="1" spans="1:5" ht="12.75" customHeight="1" x14ac:dyDescent="0.2">
      <c r="D1" s="111" t="s">
        <v>20</v>
      </c>
      <c r="E1" s="111"/>
    </row>
    <row r="2" spans="1:5" ht="12.75" customHeight="1" x14ac:dyDescent="0.2">
      <c r="D2" s="111" t="s">
        <v>106</v>
      </c>
      <c r="E2" s="111"/>
    </row>
    <row r="3" spans="1:5" ht="12.75" customHeight="1" x14ac:dyDescent="0.2">
      <c r="D3" s="111" t="s">
        <v>197</v>
      </c>
      <c r="E3" s="111"/>
    </row>
    <row r="4" spans="1:5" ht="15" customHeight="1" x14ac:dyDescent="0.2">
      <c r="D4" s="111" t="s">
        <v>42</v>
      </c>
      <c r="E4" s="111"/>
    </row>
    <row r="5" spans="1:5" ht="15" customHeight="1" x14ac:dyDescent="0.2"/>
    <row r="6" spans="1:5" ht="29.25" customHeight="1" x14ac:dyDescent="0.2">
      <c r="A6" s="128" t="s">
        <v>43</v>
      </c>
      <c r="B6" s="128"/>
      <c r="C6" s="128"/>
      <c r="D6" s="128"/>
      <c r="E6" s="128"/>
    </row>
    <row r="7" spans="1:5" ht="15" customHeight="1" x14ac:dyDescent="0.2">
      <c r="E7" s="36" t="s">
        <v>13</v>
      </c>
    </row>
    <row r="8" spans="1:5" ht="45.75" customHeight="1" x14ac:dyDescent="0.2">
      <c r="A8" s="87" t="s">
        <v>5</v>
      </c>
      <c r="B8" s="87" t="s">
        <v>4</v>
      </c>
      <c r="C8" s="87" t="s">
        <v>8</v>
      </c>
      <c r="D8" s="87" t="s">
        <v>9</v>
      </c>
      <c r="E8" s="87" t="s">
        <v>19</v>
      </c>
    </row>
    <row r="9" spans="1:5" ht="15.75" customHeight="1" x14ac:dyDescent="0.25">
      <c r="A9" s="61">
        <v>1</v>
      </c>
      <c r="B9" s="113" t="s">
        <v>31</v>
      </c>
      <c r="C9" s="30" t="s">
        <v>68</v>
      </c>
      <c r="D9" s="16" t="s">
        <v>149</v>
      </c>
      <c r="E9" s="33">
        <v>-5.2</v>
      </c>
    </row>
    <row r="10" spans="1:5" ht="16.5" customHeight="1" x14ac:dyDescent="0.25">
      <c r="A10" s="1">
        <v>3</v>
      </c>
      <c r="B10" s="114"/>
      <c r="C10" s="34" t="s">
        <v>58</v>
      </c>
      <c r="D10" s="16" t="s">
        <v>150</v>
      </c>
      <c r="E10" s="33">
        <v>-2.2000000000000002</v>
      </c>
    </row>
    <row r="11" spans="1:5" ht="16.5" customHeight="1" x14ac:dyDescent="0.25">
      <c r="A11" s="39">
        <v>5</v>
      </c>
      <c r="B11" s="114"/>
      <c r="C11" s="34" t="s">
        <v>76</v>
      </c>
      <c r="D11" s="16" t="s">
        <v>151</v>
      </c>
      <c r="E11" s="33">
        <v>-8.4</v>
      </c>
    </row>
    <row r="12" spans="1:5" ht="16.5" customHeight="1" x14ac:dyDescent="0.25">
      <c r="A12" s="39">
        <v>8</v>
      </c>
      <c r="B12" s="114"/>
      <c r="C12" s="34" t="s">
        <v>59</v>
      </c>
      <c r="D12" s="30" t="s">
        <v>152</v>
      </c>
      <c r="E12" s="33">
        <v>-11.1</v>
      </c>
    </row>
    <row r="13" spans="1:5" ht="16.5" customHeight="1" x14ac:dyDescent="0.25">
      <c r="A13" s="1">
        <v>9</v>
      </c>
      <c r="B13" s="114"/>
      <c r="C13" s="34" t="s">
        <v>108</v>
      </c>
      <c r="D13" s="16" t="s">
        <v>153</v>
      </c>
      <c r="E13" s="33">
        <v>-6.2</v>
      </c>
    </row>
    <row r="14" spans="1:5" ht="16.5" customHeight="1" x14ac:dyDescent="0.25">
      <c r="A14" s="39">
        <v>11</v>
      </c>
      <c r="B14" s="114"/>
      <c r="C14" s="34" t="s">
        <v>70</v>
      </c>
      <c r="D14" s="16" t="s">
        <v>71</v>
      </c>
      <c r="E14" s="33">
        <v>0.6</v>
      </c>
    </row>
    <row r="15" spans="1:5" ht="16.5" customHeight="1" x14ac:dyDescent="0.25">
      <c r="A15" s="1">
        <v>12</v>
      </c>
      <c r="B15" s="114"/>
      <c r="C15" s="34" t="s">
        <v>91</v>
      </c>
      <c r="D15" s="16" t="s">
        <v>92</v>
      </c>
      <c r="E15" s="33">
        <v>-7.7</v>
      </c>
    </row>
    <row r="16" spans="1:5" ht="16.5" customHeight="1" x14ac:dyDescent="0.25">
      <c r="A16" s="39">
        <v>13</v>
      </c>
      <c r="B16" s="114"/>
      <c r="C16" s="34" t="s">
        <v>72</v>
      </c>
      <c r="D16" s="16" t="s">
        <v>73</v>
      </c>
      <c r="E16" s="33">
        <v>7</v>
      </c>
    </row>
    <row r="17" spans="1:5" ht="16.5" customHeight="1" x14ac:dyDescent="0.25">
      <c r="A17" s="39">
        <v>14</v>
      </c>
      <c r="B17" s="114"/>
      <c r="C17" s="34" t="s">
        <v>64</v>
      </c>
      <c r="D17" s="16" t="s">
        <v>65</v>
      </c>
      <c r="E17" s="33">
        <v>-9.5</v>
      </c>
    </row>
    <row r="18" spans="1:5" ht="16.5" customHeight="1" x14ac:dyDescent="0.25">
      <c r="A18" s="1">
        <v>15</v>
      </c>
      <c r="B18" s="114"/>
      <c r="C18" s="34" t="s">
        <v>93</v>
      </c>
      <c r="D18" s="16" t="s">
        <v>94</v>
      </c>
      <c r="E18" s="33">
        <v>0.10000000000000003</v>
      </c>
    </row>
    <row r="19" spans="1:5" ht="16.5" customHeight="1" x14ac:dyDescent="0.25">
      <c r="A19" s="39">
        <v>16</v>
      </c>
      <c r="B19" s="114"/>
      <c r="C19" s="34" t="s">
        <v>62</v>
      </c>
      <c r="D19" s="16" t="s">
        <v>63</v>
      </c>
      <c r="E19" s="33">
        <v>-3.6000000000000005</v>
      </c>
    </row>
    <row r="20" spans="1:5" ht="16.5" customHeight="1" x14ac:dyDescent="0.25">
      <c r="A20" s="39">
        <v>17</v>
      </c>
      <c r="B20" s="114"/>
      <c r="C20" s="34" t="s">
        <v>86</v>
      </c>
      <c r="D20" s="16" t="s">
        <v>95</v>
      </c>
      <c r="E20" s="33">
        <v>-3.8</v>
      </c>
    </row>
    <row r="21" spans="1:5" ht="18" customHeight="1" x14ac:dyDescent="0.25">
      <c r="A21" s="1">
        <v>18</v>
      </c>
      <c r="B21" s="114"/>
      <c r="C21" s="34" t="s">
        <v>96</v>
      </c>
      <c r="D21" s="16" t="s">
        <v>154</v>
      </c>
      <c r="E21" s="33">
        <v>-2.8</v>
      </c>
    </row>
    <row r="22" spans="1:5" ht="18" customHeight="1" x14ac:dyDescent="0.25">
      <c r="A22" s="39">
        <v>19</v>
      </c>
      <c r="B22" s="114"/>
      <c r="C22" s="37" t="s">
        <v>69</v>
      </c>
      <c r="D22" s="37" t="s">
        <v>155</v>
      </c>
      <c r="E22" s="33">
        <v>-4.5</v>
      </c>
    </row>
    <row r="23" spans="1:5" ht="18" customHeight="1" x14ac:dyDescent="0.25">
      <c r="A23" s="39">
        <v>20</v>
      </c>
      <c r="B23" s="115"/>
      <c r="C23" s="37" t="s">
        <v>127</v>
      </c>
      <c r="D23" s="37" t="s">
        <v>155</v>
      </c>
      <c r="E23" s="33">
        <v>30</v>
      </c>
    </row>
    <row r="24" spans="1:5" ht="18" customHeight="1" x14ac:dyDescent="0.25">
      <c r="A24" s="39">
        <v>23</v>
      </c>
      <c r="B24" s="80" t="s">
        <v>22</v>
      </c>
      <c r="C24" s="88" t="s">
        <v>87</v>
      </c>
      <c r="D24" s="16" t="s">
        <v>156</v>
      </c>
      <c r="E24" s="33">
        <v>-3</v>
      </c>
    </row>
    <row r="25" spans="1:5" ht="18" customHeight="1" x14ac:dyDescent="0.25">
      <c r="A25" s="39">
        <v>28</v>
      </c>
      <c r="B25" s="113" t="s">
        <v>52</v>
      </c>
      <c r="C25" s="34" t="s">
        <v>97</v>
      </c>
      <c r="D25" s="16" t="s">
        <v>159</v>
      </c>
      <c r="E25" s="33">
        <v>-0.30000000000000004</v>
      </c>
    </row>
    <row r="26" spans="1:5" ht="18" customHeight="1" x14ac:dyDescent="0.25">
      <c r="A26" s="39">
        <v>29</v>
      </c>
      <c r="B26" s="114"/>
      <c r="C26" s="34" t="s">
        <v>109</v>
      </c>
      <c r="D26" s="16" t="s">
        <v>157</v>
      </c>
      <c r="E26" s="33">
        <v>-0.7</v>
      </c>
    </row>
    <row r="27" spans="1:5" ht="16.5" customHeight="1" x14ac:dyDescent="0.25">
      <c r="A27" s="39">
        <v>30</v>
      </c>
      <c r="B27" s="114"/>
      <c r="C27" s="16" t="s">
        <v>160</v>
      </c>
      <c r="D27" s="16" t="s">
        <v>161</v>
      </c>
      <c r="E27" s="33">
        <v>-5</v>
      </c>
    </row>
    <row r="28" spans="1:5" ht="16.5" customHeight="1" x14ac:dyDescent="0.25">
      <c r="A28" s="39">
        <v>31</v>
      </c>
      <c r="B28" s="115"/>
      <c r="C28" s="16" t="s">
        <v>168</v>
      </c>
      <c r="D28" s="16" t="s">
        <v>169</v>
      </c>
      <c r="E28" s="33">
        <v>0.8</v>
      </c>
    </row>
    <row r="29" spans="1:5" ht="18" customHeight="1" x14ac:dyDescent="0.25">
      <c r="A29" s="39">
        <v>32</v>
      </c>
      <c r="B29" s="82" t="s">
        <v>49</v>
      </c>
      <c r="C29" s="34" t="s">
        <v>89</v>
      </c>
      <c r="D29" s="16" t="s">
        <v>90</v>
      </c>
      <c r="E29" s="33">
        <v>-0.2</v>
      </c>
    </row>
    <row r="30" spans="1:5" ht="16.5" customHeight="1" x14ac:dyDescent="0.25">
      <c r="A30" s="124" t="s">
        <v>44</v>
      </c>
      <c r="B30" s="124"/>
      <c r="C30" s="124"/>
      <c r="D30" s="124"/>
      <c r="E30" s="19">
        <f>SUM(E9:E23)</f>
        <v>-27.299999999999997</v>
      </c>
    </row>
    <row r="31" spans="1:5" ht="16.5" customHeight="1" x14ac:dyDescent="0.25">
      <c r="A31" s="124" t="s">
        <v>23</v>
      </c>
      <c r="B31" s="124"/>
      <c r="C31" s="124"/>
      <c r="D31" s="124"/>
      <c r="E31" s="19">
        <f>SUM(E24)</f>
        <v>-3</v>
      </c>
    </row>
    <row r="32" spans="1:5" ht="16.5" customHeight="1" x14ac:dyDescent="0.25">
      <c r="A32" s="124" t="s">
        <v>54</v>
      </c>
      <c r="B32" s="124"/>
      <c r="C32" s="124"/>
      <c r="D32" s="124"/>
      <c r="E32" s="19">
        <f>SUM(E25:E28)</f>
        <v>-5.2</v>
      </c>
    </row>
    <row r="33" spans="1:5" ht="16.5" customHeight="1" x14ac:dyDescent="0.25">
      <c r="A33" s="124" t="s">
        <v>50</v>
      </c>
      <c r="B33" s="124"/>
      <c r="C33" s="124"/>
      <c r="D33" s="124"/>
      <c r="E33" s="19">
        <f>SUM(E29)</f>
        <v>-0.2</v>
      </c>
    </row>
    <row r="34" spans="1:5" ht="16.5" customHeight="1" x14ac:dyDescent="0.2">
      <c r="A34" s="123" t="s">
        <v>14</v>
      </c>
      <c r="B34" s="123"/>
      <c r="C34" s="123"/>
      <c r="D34" s="123"/>
      <c r="E34" s="20">
        <f>SUM(E30:E33)</f>
        <v>-35.700000000000003</v>
      </c>
    </row>
  </sheetData>
  <mergeCells count="12">
    <mergeCell ref="A34:D34"/>
    <mergeCell ref="D1:E1"/>
    <mergeCell ref="D2:E2"/>
    <mergeCell ref="D3:E3"/>
    <mergeCell ref="D4:E4"/>
    <mergeCell ref="A6:E6"/>
    <mergeCell ref="A30:D30"/>
    <mergeCell ref="A32:D32"/>
    <mergeCell ref="A33:D33"/>
    <mergeCell ref="A31:D31"/>
    <mergeCell ref="B9:B23"/>
    <mergeCell ref="B25:B28"/>
  </mergeCells>
  <pageMargins left="1.1417322834645669" right="0.35433070866141736" top="0.39370078740157483" bottom="0" header="0.51181102362204722" footer="0.51181102362204722"/>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6"/>
  <sheetViews>
    <sheetView tabSelected="1" workbookViewId="0">
      <selection activeCell="D3" sqref="D3"/>
    </sheetView>
  </sheetViews>
  <sheetFormatPr defaultColWidth="9.140625" defaultRowHeight="15" x14ac:dyDescent="0.2"/>
  <cols>
    <col min="1" max="1" width="4.5703125" style="3" customWidth="1"/>
    <col min="2" max="2" width="10.140625" style="3" customWidth="1"/>
    <col min="3" max="3" width="63.5703125" style="3" customWidth="1"/>
    <col min="4" max="4" width="27.5703125" style="3" customWidth="1"/>
    <col min="5" max="16384" width="9.140625" style="3"/>
  </cols>
  <sheetData>
    <row r="1" spans="1:4" ht="13.5" customHeight="1" x14ac:dyDescent="0.2">
      <c r="C1" s="91"/>
      <c r="D1" s="92" t="s">
        <v>20</v>
      </c>
    </row>
    <row r="2" spans="1:4" ht="13.5" customHeight="1" x14ac:dyDescent="0.2">
      <c r="C2" s="91"/>
      <c r="D2" s="92" t="s">
        <v>107</v>
      </c>
    </row>
    <row r="3" spans="1:4" ht="13.5" customHeight="1" x14ac:dyDescent="0.2">
      <c r="C3" s="91"/>
      <c r="D3" s="92" t="s">
        <v>197</v>
      </c>
    </row>
    <row r="4" spans="1:4" ht="13.5" customHeight="1" x14ac:dyDescent="0.2">
      <c r="C4" s="91"/>
      <c r="D4" s="92" t="s">
        <v>21</v>
      </c>
    </row>
    <row r="5" spans="1:4" x14ac:dyDescent="0.25">
      <c r="D5" s="11"/>
    </row>
    <row r="6" spans="1:4" ht="45" customHeight="1" x14ac:dyDescent="0.2">
      <c r="A6" s="142" t="s">
        <v>30</v>
      </c>
      <c r="B6" s="142"/>
      <c r="C6" s="142"/>
      <c r="D6" s="142"/>
    </row>
    <row r="7" spans="1:4" ht="15" customHeight="1" x14ac:dyDescent="0.2">
      <c r="D7" s="7" t="s">
        <v>13</v>
      </c>
    </row>
    <row r="8" spans="1:4" ht="35.25" customHeight="1" x14ac:dyDescent="0.2">
      <c r="A8" s="102" t="s">
        <v>11</v>
      </c>
      <c r="B8" s="96" t="s">
        <v>4</v>
      </c>
      <c r="C8" s="96" t="s">
        <v>3</v>
      </c>
      <c r="D8" s="96" t="s">
        <v>0</v>
      </c>
    </row>
    <row r="9" spans="1:4" ht="25.5" customHeight="1" x14ac:dyDescent="0.25">
      <c r="A9" s="102">
        <v>1</v>
      </c>
      <c r="B9" s="13" t="s">
        <v>31</v>
      </c>
      <c r="C9" s="16" t="s">
        <v>45</v>
      </c>
      <c r="D9" s="12">
        <f>SUM('savivaldybės funkcijos(3)'!E36,'ugdymo reikmėms(5)'!E18,'kt_ dotacijos (6)'!E18,'biud_ist_pajamos(7)'!E30)</f>
        <v>-79.900000000000006</v>
      </c>
    </row>
    <row r="10" spans="1:4" ht="25.5" customHeight="1" x14ac:dyDescent="0.25">
      <c r="A10" s="102">
        <v>2</v>
      </c>
      <c r="B10" s="13" t="s">
        <v>46</v>
      </c>
      <c r="C10" s="16" t="s">
        <v>48</v>
      </c>
      <c r="D10" s="12">
        <f>SUM('savivaldybės funkcijos(3)'!E37,'kt_ dotacijos (6)'!E19)</f>
        <v>-418.00000000000006</v>
      </c>
    </row>
    <row r="11" spans="1:4" ht="24.95" customHeight="1" x14ac:dyDescent="0.25">
      <c r="A11" s="102">
        <v>4</v>
      </c>
      <c r="B11" s="13" t="s">
        <v>22</v>
      </c>
      <c r="C11" s="16" t="s">
        <v>10</v>
      </c>
      <c r="D11" s="12">
        <f>SUM('savivaldybės funkcijos(3)'!E38,'v-f(4)'!E10,'kt_ dotacijos (6)'!E20,'biud_ist_pajamos(7)'!E31)</f>
        <v>-583.30999999999995</v>
      </c>
    </row>
    <row r="12" spans="1:4" ht="24.95" customHeight="1" x14ac:dyDescent="0.25">
      <c r="A12" s="102">
        <v>5</v>
      </c>
      <c r="B12" s="13" t="s">
        <v>100</v>
      </c>
      <c r="C12" s="16" t="s">
        <v>103</v>
      </c>
      <c r="D12" s="12">
        <f>SUM('savivaldybės funkcijos(3)'!E24)</f>
        <v>305.39999999999998</v>
      </c>
    </row>
    <row r="13" spans="1:4" ht="24.95" customHeight="1" x14ac:dyDescent="0.25">
      <c r="A13" s="102">
        <v>6</v>
      </c>
      <c r="B13" s="13" t="s">
        <v>52</v>
      </c>
      <c r="C13" s="16" t="s">
        <v>53</v>
      </c>
      <c r="D13" s="12">
        <f>SUM('savivaldybės funkcijos(3)'!E40,'biud_ist_pajamos(7)'!E32)</f>
        <v>106.7</v>
      </c>
    </row>
    <row r="14" spans="1:4" ht="24.95" customHeight="1" x14ac:dyDescent="0.25">
      <c r="A14" s="102">
        <v>7</v>
      </c>
      <c r="B14" s="13" t="s">
        <v>49</v>
      </c>
      <c r="C14" s="16" t="s">
        <v>51</v>
      </c>
      <c r="D14" s="12">
        <f>SUM('savivaldybės funkcijos(3)'!E41,'biud_ist_pajamos(7)'!E33)</f>
        <v>163.5</v>
      </c>
    </row>
    <row r="15" spans="1:4" ht="23.25" customHeight="1" x14ac:dyDescent="0.25">
      <c r="A15" s="89">
        <v>8</v>
      </c>
      <c r="B15" s="13" t="s">
        <v>173</v>
      </c>
      <c r="C15" s="16" t="s">
        <v>174</v>
      </c>
      <c r="D15" s="12">
        <f>SUM('savivaldybės funkcijos(3)'!E42)</f>
        <v>0</v>
      </c>
    </row>
    <row r="16" spans="1:4" ht="16.5" customHeight="1" x14ac:dyDescent="0.2">
      <c r="A16" s="102">
        <v>9</v>
      </c>
      <c r="B16" s="147" t="s">
        <v>12</v>
      </c>
      <c r="C16" s="148"/>
      <c r="D16" s="103">
        <f>SUM(D9:D15)</f>
        <v>-505.61</v>
      </c>
    </row>
    <row r="17" spans="1:4" ht="16.5" customHeight="1" x14ac:dyDescent="0.25">
      <c r="A17" s="102">
        <v>10</v>
      </c>
      <c r="B17" s="143" t="s">
        <v>18</v>
      </c>
      <c r="C17" s="144"/>
      <c r="D17" s="12">
        <f>'savivaldybės funkcijos(3)'!E44</f>
        <v>0</v>
      </c>
    </row>
    <row r="18" spans="1:4" ht="16.5" customHeight="1" x14ac:dyDescent="0.2">
      <c r="A18" s="102">
        <v>11</v>
      </c>
      <c r="B18" s="145" t="s">
        <v>17</v>
      </c>
      <c r="C18" s="146"/>
      <c r="D18" s="103">
        <f>D16-D17</f>
        <v>-505.61</v>
      </c>
    </row>
    <row r="19" spans="1:4" x14ac:dyDescent="0.2">
      <c r="C19" s="7"/>
    </row>
    <row r="20" spans="1:4" x14ac:dyDescent="0.2">
      <c r="D20" s="23"/>
    </row>
    <row r="22" spans="1:4" x14ac:dyDescent="0.2">
      <c r="D22" s="23"/>
    </row>
    <row r="26" spans="1:4" x14ac:dyDescent="0.25">
      <c r="C26" s="3" t="s">
        <v>34</v>
      </c>
      <c r="D26" s="27"/>
    </row>
  </sheetData>
  <mergeCells count="4">
    <mergeCell ref="A6:D6"/>
    <mergeCell ref="B17:C17"/>
    <mergeCell ref="B18:C18"/>
    <mergeCell ref="B16:C16"/>
  </mergeCells>
  <phoneticPr fontId="0" type="noConversion"/>
  <pageMargins left="1.1417322834645669" right="0.35433070866141736" top="0.39370078740157483" bottom="0" header="0.51181102362204722" footer="0.5118110236220472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8</vt:i4>
      </vt:variant>
      <vt:variant>
        <vt:lpstr>Įvardinti diapazonai</vt:lpstr>
      </vt:variant>
      <vt:variant>
        <vt:i4>7</vt:i4>
      </vt:variant>
    </vt:vector>
  </HeadingPairs>
  <TitlesOfParts>
    <vt:vector size="15" baseType="lpstr">
      <vt:lpstr>pajamos (1)</vt:lpstr>
      <vt:lpstr>įmokos(2)</vt:lpstr>
      <vt:lpstr>savivaldybės funkcijos(3)</vt:lpstr>
      <vt:lpstr>v-f(4)</vt:lpstr>
      <vt:lpstr>ugdymo reikmėms(5)</vt:lpstr>
      <vt:lpstr>kt_ dotacijos (6)</vt:lpstr>
      <vt:lpstr>biud_ist_pajamos(7)</vt:lpstr>
      <vt:lpstr>programos(9)</vt:lpstr>
      <vt:lpstr>'biud_ist_pajamos(7)'!Print_Titles</vt:lpstr>
      <vt:lpstr>'įmokos(2)'!Print_Titles</vt:lpstr>
      <vt:lpstr>'kt_ dotacijos (6)'!Print_Titles</vt:lpstr>
      <vt:lpstr>'pajamos (1)'!Print_Titles</vt:lpstr>
      <vt:lpstr>'savivaldybės funkcijos(3)'!Print_Titles</vt:lpstr>
      <vt:lpstr>'ugdymo reikmėms(5)'!Print_Titles</vt:lpstr>
      <vt:lpstr>'v-f(4)'!Print_Titles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margarita</dc:creator>
  <cp:lastModifiedBy>Irmantė Kurmienė</cp:lastModifiedBy>
  <cp:lastPrinted>2024-12-18T09:03:54Z</cp:lastPrinted>
  <dcterms:created xsi:type="dcterms:W3CDTF">2002-11-07T10:01:21Z</dcterms:created>
  <dcterms:modified xsi:type="dcterms:W3CDTF">2024-12-19T12:53:28Z</dcterms:modified>
</cp:coreProperties>
</file>